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180" windowHeight="11640"/>
  </bookViews>
  <sheets>
    <sheet name="Ackerfuchsschwanz" sheetId="7" r:id="rId1"/>
  </sheets>
  <definedNames>
    <definedName name="Adressat">#REF!</definedName>
    <definedName name="Adresse">#REF!</definedName>
    <definedName name="Adressen">#REF!</definedName>
    <definedName name="Krst">#REF!</definedName>
    <definedName name="Krst2">#REF!</definedName>
    <definedName name="Ort">#REF!</definedName>
    <definedName name="sss">#REF!</definedName>
    <definedName name="Straße">#REF!</definedName>
    <definedName name="Z_AA643CD1_DDC4_4815_935B_5A3641C064CD_.wvu.Cols" localSheetId="0" hidden="1">Ackerfuchsschwanz!$AL:$AL</definedName>
  </definedNames>
  <calcPr calcId="145621"/>
  <customWorkbookViews>
    <customWorkbookView name="Klingenhagen, Günter - Persönliche Ansicht" guid="{AA643CD1-DDC4-4815-935B-5A3641C064CD}" mergeInterval="0" personalView="1" maximized="1" windowWidth="1676" windowHeight="825" activeSheetId="1"/>
  </customWorkbookViews>
</workbook>
</file>

<file path=xl/calcChain.xml><?xml version="1.0" encoding="utf-8"?>
<calcChain xmlns="http://schemas.openxmlformats.org/spreadsheetml/2006/main">
  <c r="AH18" i="7" l="1"/>
  <c r="AI18" i="7" s="1"/>
  <c r="AD18" i="7"/>
  <c r="V18" i="7"/>
  <c r="M18" i="7"/>
  <c r="J26" i="7" l="1"/>
  <c r="K26" i="7"/>
  <c r="I26" i="7"/>
  <c r="AH24" i="7" l="1"/>
  <c r="AI24" i="7" s="1"/>
  <c r="AD24" i="7"/>
  <c r="V24" i="7"/>
  <c r="M24" i="7"/>
  <c r="AH16" i="7" l="1"/>
  <c r="AI16" i="7" s="1"/>
  <c r="AD16" i="7"/>
  <c r="V16" i="7"/>
  <c r="M16" i="7"/>
  <c r="F26" i="7" l="1"/>
  <c r="G26" i="7"/>
  <c r="H26" i="7"/>
  <c r="L26" i="7"/>
  <c r="E26" i="7"/>
  <c r="AH25" i="7" l="1"/>
  <c r="AI25" i="7" s="1"/>
  <c r="AD25" i="7"/>
  <c r="V25" i="7"/>
  <c r="M25" i="7"/>
  <c r="AH23" i="7"/>
  <c r="AI23" i="7" s="1"/>
  <c r="AD23" i="7"/>
  <c r="V23" i="7"/>
  <c r="M23" i="7"/>
  <c r="AH22" i="7"/>
  <c r="AI22" i="7" s="1"/>
  <c r="AD22" i="7"/>
  <c r="V22" i="7"/>
  <c r="M22" i="7"/>
  <c r="AH21" i="7"/>
  <c r="AI21" i="7" s="1"/>
  <c r="AD21" i="7"/>
  <c r="V21" i="7"/>
  <c r="M21" i="7"/>
  <c r="AH20" i="7"/>
  <c r="AI20" i="7" s="1"/>
  <c r="AD20" i="7"/>
  <c r="V20" i="7"/>
  <c r="M20" i="7"/>
  <c r="AH19" i="7"/>
  <c r="AI19" i="7" s="1"/>
  <c r="AD19" i="7"/>
  <c r="V19" i="7"/>
  <c r="M19" i="7"/>
  <c r="AH17" i="7"/>
  <c r="AI17" i="7" s="1"/>
  <c r="AD17" i="7"/>
  <c r="V17" i="7"/>
  <c r="M17" i="7"/>
  <c r="AH15" i="7"/>
  <c r="AI15" i="7" s="1"/>
  <c r="AD15" i="7"/>
  <c r="V15" i="7"/>
  <c r="M15" i="7"/>
  <c r="AH14" i="7"/>
  <c r="AI14" i="7" s="1"/>
  <c r="AD14" i="7"/>
  <c r="V14" i="7"/>
  <c r="M14" i="7"/>
  <c r="AD13" i="7"/>
  <c r="V13" i="7"/>
  <c r="M13" i="7"/>
  <c r="AE24" i="7" l="1"/>
  <c r="AJ24" i="7" s="1"/>
  <c r="AE18" i="7"/>
  <c r="AJ18" i="7" s="1"/>
  <c r="AE16" i="7"/>
  <c r="AJ16" i="7" s="1"/>
  <c r="AE23" i="7"/>
  <c r="AJ23" i="7" s="1"/>
  <c r="AE15" i="7"/>
  <c r="AJ15" i="7" s="1"/>
  <c r="AE20" i="7"/>
  <c r="AJ20" i="7" s="1"/>
  <c r="AE25" i="7"/>
  <c r="AJ25" i="7" s="1"/>
  <c r="AE22" i="7"/>
  <c r="AJ22" i="7" s="1"/>
  <c r="AE14" i="7"/>
  <c r="AE17" i="7"/>
  <c r="AJ17" i="7" s="1"/>
  <c r="AE19" i="7"/>
  <c r="AJ19" i="7" s="1"/>
  <c r="AE21" i="7"/>
  <c r="AJ21" i="7" s="1"/>
  <c r="AJ14" i="7" l="1"/>
</calcChain>
</file>

<file path=xl/sharedStrings.xml><?xml version="1.0" encoding="utf-8"?>
<sst xmlns="http://schemas.openxmlformats.org/spreadsheetml/2006/main" count="111" uniqueCount="82">
  <si>
    <t>Frühjahr</t>
  </si>
  <si>
    <t>AHL 30 l/ha</t>
  </si>
  <si>
    <t xml:space="preserve"> Kontrolle   </t>
  </si>
  <si>
    <t xml:space="preserve"> Atlantis 400 g + FHS 0,8 l + AHL 30 l</t>
  </si>
  <si>
    <t xml:space="preserve"> Atlantis 400 g + FHS 0,8 l + AHL 30 l + Biathlon 4D 70 g</t>
  </si>
  <si>
    <t xml:space="preserve"> Atlantis 400 g + FHS 0,8 l + AHL 30 l + Antarktis 1,2 l</t>
  </si>
  <si>
    <t xml:space="preserve"> Atlantis 400 g + FHS 0,8 l + AHL 30 l + Artus 30 g</t>
  </si>
  <si>
    <t xml:space="preserve"> Atlantis 400 g + FHS 0,8 l + AHL 30 l + Absolute M 180 g</t>
  </si>
  <si>
    <t xml:space="preserve"> Atlantis 400 g + FHS 0,8 l + AHL 30 l + Ciral 25 g</t>
  </si>
  <si>
    <t>Schäden</t>
  </si>
  <si>
    <t>Ackerfuchsschwanz (Ähren/m²)
Wirkung (%)</t>
  </si>
  <si>
    <t xml:space="preserve"> Aufhellungen
 Wuchshemmungen
 Ausdünngung (%)</t>
  </si>
  <si>
    <t>dt/ha</t>
  </si>
  <si>
    <t>PB</t>
  </si>
  <si>
    <t>HX</t>
  </si>
  <si>
    <t>GD 5%   (dt/ha)</t>
  </si>
  <si>
    <t>SO</t>
  </si>
  <si>
    <t>MK</t>
  </si>
  <si>
    <t xml:space="preserve">ø </t>
  </si>
  <si>
    <t>BN</t>
  </si>
  <si>
    <t>ø</t>
  </si>
  <si>
    <t>+ / -</t>
  </si>
  <si>
    <t>Mittel-kosten</t>
  </si>
  <si>
    <t>Durch-fahrtk.</t>
  </si>
  <si>
    <t xml:space="preserve">Sum-me </t>
  </si>
  <si>
    <t>Kosten in dt</t>
  </si>
  <si>
    <t>€</t>
  </si>
  <si>
    <t xml:space="preserve"> Atlantis 400 g + FHS 0,8 l + Dash 1 l</t>
  </si>
  <si>
    <t xml:space="preserve"> Atlantis 400 g + FHS 0,8 l + Dash 1 l + Biathlon 4D 70 g</t>
  </si>
  <si>
    <t>Elixer</t>
  </si>
  <si>
    <t>3.6.</t>
  </si>
  <si>
    <t xml:space="preserve"> Atlantis 400 g + FHS 0,8 l l + AHL 30 l
 + Broadway 130 g + FHS 0,6 l</t>
  </si>
  <si>
    <t>Tobak</t>
  </si>
  <si>
    <t xml:space="preserve"> Atlantis 400 g + FHS 0,8 l + AHL 30 l
 + Caliban Top 150 g </t>
  </si>
  <si>
    <t xml:space="preserve"> Atlantis 400 g + FHS 0,8 l + AHL 30 l + Pointer Plus 50 g </t>
  </si>
  <si>
    <t xml:space="preserve"> Berater / Techniker</t>
  </si>
  <si>
    <t>10.03.2016, EC 29</t>
  </si>
  <si>
    <t>17.03.</t>
  </si>
  <si>
    <t>Desamo</t>
  </si>
  <si>
    <t>13.4.</t>
  </si>
  <si>
    <t>1.6.</t>
  </si>
  <si>
    <t>17.03.2016, EC 23</t>
  </si>
  <si>
    <t>23.03.</t>
  </si>
  <si>
    <t>30.3.</t>
  </si>
  <si>
    <t>COE (Faualhaber)</t>
  </si>
  <si>
    <t>COE (Dahlmann)</t>
  </si>
  <si>
    <r>
      <t xml:space="preserve">COE
</t>
    </r>
    <r>
      <rPr>
        <sz val="8"/>
        <rFont val="Arial"/>
        <family val="2"/>
      </rPr>
      <t>(Dahlmann)</t>
    </r>
  </si>
  <si>
    <r>
      <t xml:space="preserve">COE
</t>
    </r>
    <r>
      <rPr>
        <sz val="8"/>
        <rFont val="Arial"/>
        <family val="2"/>
      </rPr>
      <t>(Faulhaber)</t>
    </r>
  </si>
  <si>
    <t>29.3.</t>
  </si>
  <si>
    <t>Inspiration</t>
  </si>
  <si>
    <r>
      <t xml:space="preserve">COE
</t>
    </r>
    <r>
      <rPr>
        <sz val="8"/>
        <rFont val="Arial"/>
        <family val="2"/>
      </rPr>
      <t>(Eggenstein)</t>
    </r>
  </si>
  <si>
    <t>COE (Eggenstein)</t>
  </si>
  <si>
    <t>10.03.2016, EC 23</t>
  </si>
  <si>
    <t>14.03.</t>
  </si>
  <si>
    <t>14.03.2016, EC 23</t>
  </si>
  <si>
    <t>18.03.</t>
  </si>
  <si>
    <t>30.03.</t>
  </si>
  <si>
    <t>11.04.2016, EC 29</t>
  </si>
  <si>
    <t>15.04.</t>
  </si>
  <si>
    <t>30.05.</t>
  </si>
  <si>
    <t>21.04.</t>
  </si>
  <si>
    <t>Julius</t>
  </si>
  <si>
    <t>16.03.2016, EC 23</t>
  </si>
  <si>
    <t>31.5.</t>
  </si>
  <si>
    <t>31.3.</t>
  </si>
  <si>
    <t>06.04.2016, EC 25</t>
  </si>
  <si>
    <t>08.04.</t>
  </si>
  <si>
    <t>7.6.</t>
  </si>
  <si>
    <t>Kein Fuchsschwanz und keine Ernte</t>
  </si>
  <si>
    <t>26.4.</t>
  </si>
  <si>
    <t>Wie Var. 2</t>
  </si>
  <si>
    <t>Broadway 294 g + FHS</t>
  </si>
  <si>
    <t>Atlantis 400 g + FHS 0,8 l + Traxos 1,2 l</t>
  </si>
  <si>
    <t>Traxos 1,2 l</t>
  </si>
  <si>
    <t>Wie Var. 6, aber Antarktis später</t>
  </si>
  <si>
    <t>Behandlungstermine
10.03. - 06.04.2016,  EC 23-29</t>
  </si>
  <si>
    <t>Ackerfuchsschwanz
n = 7 
372 Ähren/m²</t>
  </si>
  <si>
    <t>Wirtschaftlicher 
Mehrertrag
dt/ha</t>
  </si>
  <si>
    <t>Mehrertrag
n = 7
dt/ha</t>
  </si>
  <si>
    <t>Mehrertrag &gt; 57 dt/ha (hellblau)
und wirtschaftlicher Mehrertrag (dunkelb.)
dt/ha</t>
  </si>
  <si>
    <t>Wir-kung
%</t>
  </si>
  <si>
    <t xml:space="preserve">Bekämpfung von Ackerfuchsschwanz im Winterweizen im Früjahr 2016. Dargestellt ist der mittlere Wirkungsgrad von 7 Standorten bei einem Besatz von 372 Ackerfuchsschwanzähren pro m². Zudem der absolute und der wirtschaftliche Mehrertrag durch die Behandlungen. Ertragsunterschiede zwischen den Behandlungen sind nicht signifikant.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</si>
</sst>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00B0F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3" fillId="0" borderId="0" xfId="1"/>
    <xf numFmtId="14" fontId="3" fillId="0" borderId="2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9" xfId="1" applyNumberFormat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 wrapText="1"/>
    </xf>
    <xf numFmtId="0" fontId="3" fillId="2" borderId="0" xfId="1" applyFill="1"/>
    <xf numFmtId="0" fontId="1" fillId="2" borderId="0" xfId="1" applyFont="1" applyFill="1" applyBorder="1" applyAlignment="1">
      <alignment horizontal="center" vertical="center"/>
    </xf>
    <xf numFmtId="0" fontId="3" fillId="2" borderId="0" xfId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0" fontId="3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ill="1" applyBorder="1" applyAlignment="1">
      <alignment vertical="center" wrapText="1"/>
    </xf>
    <xf numFmtId="0" fontId="3" fillId="2" borderId="0" xfId="1" applyFill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3" fillId="2" borderId="0" xfId="1" applyFill="1" applyAlignment="1"/>
    <xf numFmtId="164" fontId="3" fillId="2" borderId="0" xfId="1" applyNumberFormat="1" applyFill="1"/>
    <xf numFmtId="0" fontId="4" fillId="0" borderId="1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49" fontId="4" fillId="0" borderId="21" xfId="1" applyNumberFormat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11" fillId="0" borderId="30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" fontId="3" fillId="2" borderId="0" xfId="1" applyNumberForma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31" xfId="1" applyFont="1" applyBorder="1" applyAlignment="1">
      <alignment vertical="center" wrapText="1"/>
    </xf>
    <xf numFmtId="0" fontId="4" fillId="0" borderId="3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4" fillId="0" borderId="34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3" fillId="0" borderId="25" xfId="1" applyBorder="1"/>
    <xf numFmtId="1" fontId="3" fillId="0" borderId="25" xfId="1" applyNumberFormat="1" applyBorder="1" applyAlignment="1">
      <alignment horizontal="center"/>
    </xf>
    <xf numFmtId="164" fontId="3" fillId="0" borderId="25" xfId="1" applyNumberFormat="1" applyBorder="1" applyAlignment="1">
      <alignment horizontal="center"/>
    </xf>
    <xf numFmtId="164" fontId="3" fillId="0" borderId="25" xfId="1" applyNumberFormat="1" applyBorder="1"/>
    <xf numFmtId="0" fontId="3" fillId="0" borderId="19" xfId="1" applyBorder="1" applyAlignment="1">
      <alignment horizontal="center" vertical="center" wrapText="1"/>
    </xf>
    <xf numFmtId="0" fontId="3" fillId="0" borderId="18" xfId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14" fontId="3" fillId="0" borderId="17" xfId="1" applyNumberFormat="1" applyFont="1" applyBorder="1" applyAlignment="1">
      <alignment horizontal="center" vertical="center" wrapText="1"/>
    </xf>
    <xf numFmtId="49" fontId="8" fillId="0" borderId="20" xfId="1" applyNumberFormat="1" applyFont="1" applyBorder="1" applyAlignment="1">
      <alignment horizontal="center" vertical="center" wrapText="1"/>
    </xf>
    <xf numFmtId="49" fontId="8" fillId="0" borderId="18" xfId="1" applyNumberFormat="1" applyFont="1" applyBorder="1" applyAlignment="1">
      <alignment horizontal="center" vertical="center" wrapText="1"/>
    </xf>
    <xf numFmtId="49" fontId="8" fillId="0" borderId="19" xfId="1" applyNumberFormat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vertical="center" wrapText="1"/>
    </xf>
    <xf numFmtId="0" fontId="3" fillId="2" borderId="36" xfId="1" applyFont="1" applyFill="1" applyBorder="1" applyAlignment="1">
      <alignment vertical="center" wrapText="1"/>
    </xf>
    <xf numFmtId="0" fontId="3" fillId="2" borderId="26" xfId="1" applyFill="1" applyBorder="1" applyAlignment="1">
      <alignment horizontal="center" vertical="center" wrapText="1"/>
    </xf>
    <xf numFmtId="1" fontId="3" fillId="2" borderId="26" xfId="1" applyNumberFormat="1" applyFill="1" applyBorder="1" applyAlignment="1">
      <alignment horizontal="center" vertical="center" wrapText="1"/>
    </xf>
    <xf numFmtId="1" fontId="4" fillId="2" borderId="26" xfId="1" applyNumberFormat="1" applyFont="1" applyFill="1" applyBorder="1" applyAlignment="1">
      <alignment horizontal="center" vertical="center" wrapText="1"/>
    </xf>
    <xf numFmtId="1" fontId="3" fillId="2" borderId="26" xfId="1" applyNumberFormat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vertical="center" wrapText="1"/>
    </xf>
    <xf numFmtId="0" fontId="3" fillId="2" borderId="38" xfId="1" applyFont="1" applyFill="1" applyBorder="1" applyAlignment="1">
      <alignment vertical="center" wrapText="1"/>
    </xf>
    <xf numFmtId="0" fontId="3" fillId="2" borderId="27" xfId="1" applyFill="1" applyBorder="1" applyAlignment="1">
      <alignment horizontal="center" vertical="center" wrapText="1"/>
    </xf>
    <xf numFmtId="1" fontId="3" fillId="2" borderId="27" xfId="1" applyNumberFormat="1" applyFill="1" applyBorder="1" applyAlignment="1">
      <alignment horizontal="center" vertical="center" wrapText="1"/>
    </xf>
    <xf numFmtId="1" fontId="4" fillId="2" borderId="27" xfId="1" applyNumberFormat="1" applyFont="1" applyFill="1" applyBorder="1" applyAlignment="1">
      <alignment horizontal="center" vertical="center" wrapText="1"/>
    </xf>
    <xf numFmtId="1" fontId="3" fillId="2" borderId="27" xfId="1" applyNumberFormat="1" applyFont="1" applyFill="1" applyBorder="1" applyAlignment="1">
      <alignment horizontal="center" vertical="center" wrapText="1"/>
    </xf>
    <xf numFmtId="1" fontId="3" fillId="2" borderId="27" xfId="1" applyNumberForma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vertical="center" wrapText="1"/>
    </xf>
    <xf numFmtId="0" fontId="3" fillId="2" borderId="40" xfId="1" applyFont="1" applyFill="1" applyBorder="1" applyAlignment="1">
      <alignment vertical="center" wrapText="1"/>
    </xf>
    <xf numFmtId="0" fontId="3" fillId="2" borderId="28" xfId="1" applyFill="1" applyBorder="1" applyAlignment="1">
      <alignment horizontal="center" vertical="center" wrapText="1"/>
    </xf>
    <xf numFmtId="1" fontId="3" fillId="2" borderId="28" xfId="1" applyNumberFormat="1" applyFill="1" applyBorder="1" applyAlignment="1">
      <alignment horizontal="center" vertical="center" wrapText="1"/>
    </xf>
    <xf numFmtId="1" fontId="4" fillId="2" borderId="28" xfId="1" applyNumberFormat="1" applyFont="1" applyFill="1" applyBorder="1" applyAlignment="1">
      <alignment horizontal="center" vertical="center" wrapText="1"/>
    </xf>
    <xf numFmtId="1" fontId="3" fillId="2" borderId="28" xfId="1" applyNumberFormat="1" applyFont="1" applyFill="1" applyBorder="1" applyAlignment="1">
      <alignment horizontal="center" vertical="center" wrapText="1"/>
    </xf>
    <xf numFmtId="1" fontId="3" fillId="2" borderId="28" xfId="1" applyNumberFormat="1" applyFill="1" applyBorder="1" applyAlignment="1">
      <alignment horizontal="center" vertical="center"/>
    </xf>
    <xf numFmtId="1" fontId="14" fillId="2" borderId="26" xfId="1" applyNumberFormat="1" applyFont="1" applyFill="1" applyBorder="1" applyAlignment="1">
      <alignment horizontal="center" vertical="center" wrapText="1"/>
    </xf>
    <xf numFmtId="1" fontId="14" fillId="2" borderId="27" xfId="1" applyNumberFormat="1" applyFont="1" applyFill="1" applyBorder="1" applyAlignment="1">
      <alignment horizontal="center" vertical="center" wrapText="1"/>
    </xf>
    <xf numFmtId="1" fontId="14" fillId="2" borderId="28" xfId="1" applyNumberFormat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1" fillId="0" borderId="29" xfId="1" applyFont="1" applyBorder="1" applyAlignment="1">
      <alignment horizontal="left" vertical="center" wrapText="1"/>
    </xf>
    <xf numFmtId="164" fontId="14" fillId="2" borderId="26" xfId="1" applyNumberFormat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164" fontId="14" fillId="2" borderId="27" xfId="1" applyNumberFormat="1" applyFont="1" applyFill="1" applyBorder="1" applyAlignment="1">
      <alignment horizontal="center" vertical="center" wrapText="1"/>
    </xf>
    <xf numFmtId="1" fontId="13" fillId="2" borderId="27" xfId="1" applyNumberFormat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center" vertical="center" wrapText="1"/>
    </xf>
    <xf numFmtId="164" fontId="13" fillId="2" borderId="27" xfId="1" applyNumberFormat="1" applyFont="1" applyFill="1" applyBorder="1" applyAlignment="1">
      <alignment horizontal="center" vertical="center" wrapText="1"/>
    </xf>
    <xf numFmtId="1" fontId="13" fillId="2" borderId="27" xfId="1" applyNumberFormat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164" fontId="14" fillId="2" borderId="28" xfId="1" applyNumberFormat="1" applyFont="1" applyFill="1" applyBorder="1" applyAlignment="1">
      <alignment horizontal="center" vertical="center" wrapText="1"/>
    </xf>
    <xf numFmtId="1" fontId="13" fillId="2" borderId="28" xfId="1" applyNumberFormat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1" fontId="13" fillId="2" borderId="28" xfId="1" applyNumberFormat="1" applyFont="1" applyFill="1" applyBorder="1" applyAlignment="1">
      <alignment horizontal="center" vertical="center" wrapText="1"/>
    </xf>
    <xf numFmtId="164" fontId="13" fillId="2" borderId="28" xfId="1" applyNumberFormat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3" fillId="3" borderId="37" xfId="1" applyFont="1" applyFill="1" applyBorder="1" applyAlignment="1">
      <alignment vertical="center" wrapText="1"/>
    </xf>
    <xf numFmtId="0" fontId="3" fillId="3" borderId="38" xfId="1" applyFont="1" applyFill="1" applyBorder="1" applyAlignment="1">
      <alignment vertical="center" wrapText="1"/>
    </xf>
    <xf numFmtId="0" fontId="3" fillId="3" borderId="27" xfId="1" applyFill="1" applyBorder="1" applyAlignment="1">
      <alignment horizontal="center" vertical="center" wrapText="1"/>
    </xf>
    <xf numFmtId="1" fontId="3" fillId="3" borderId="27" xfId="1" applyNumberFormat="1" applyFill="1" applyBorder="1" applyAlignment="1">
      <alignment horizontal="center" vertical="center" wrapText="1"/>
    </xf>
    <xf numFmtId="1" fontId="14" fillId="3" borderId="27" xfId="1" applyNumberFormat="1" applyFont="1" applyFill="1" applyBorder="1" applyAlignment="1">
      <alignment horizontal="center" vertical="center" wrapText="1"/>
    </xf>
    <xf numFmtId="1" fontId="4" fillId="3" borderId="27" xfId="1" applyNumberFormat="1" applyFont="1" applyFill="1" applyBorder="1" applyAlignment="1">
      <alignment horizontal="center" vertical="center" wrapText="1"/>
    </xf>
    <xf numFmtId="1" fontId="3" fillId="3" borderId="27" xfId="1" applyNumberFormat="1" applyFont="1" applyFill="1" applyBorder="1" applyAlignment="1">
      <alignment horizontal="center" vertical="center" wrapText="1"/>
    </xf>
    <xf numFmtId="164" fontId="14" fillId="3" borderId="27" xfId="1" applyNumberFormat="1" applyFont="1" applyFill="1" applyBorder="1" applyAlignment="1">
      <alignment horizontal="center" vertical="center" wrapText="1"/>
    </xf>
    <xf numFmtId="1" fontId="13" fillId="3" borderId="27" xfId="1" applyNumberFormat="1" applyFont="1" applyFill="1" applyBorder="1" applyAlignment="1">
      <alignment horizontal="center" vertical="center" wrapText="1"/>
    </xf>
    <xf numFmtId="0" fontId="13" fillId="3" borderId="27" xfId="1" applyFont="1" applyFill="1" applyBorder="1" applyAlignment="1">
      <alignment horizontal="center" vertical="center" wrapText="1"/>
    </xf>
    <xf numFmtId="164" fontId="13" fillId="3" borderId="27" xfId="1" applyNumberFormat="1" applyFont="1" applyFill="1" applyBorder="1" applyAlignment="1">
      <alignment horizontal="center" vertical="center" wrapText="1"/>
    </xf>
    <xf numFmtId="1" fontId="3" fillId="3" borderId="27" xfId="1" applyNumberFormat="1" applyFill="1" applyBorder="1" applyAlignment="1">
      <alignment horizontal="center" vertical="center"/>
    </xf>
    <xf numFmtId="1" fontId="13" fillId="3" borderId="27" xfId="1" applyNumberFormat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FF00"/>
      <color rgb="FF99FF33"/>
      <color rgb="FFCCFF99"/>
      <color rgb="FF009900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04702194357362E-2"/>
          <c:y val="7.9288131709110074E-2"/>
          <c:w val="0.83072227469000215"/>
          <c:h val="0.92007797700897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Ackerfuchsschwanz!$AE$14:$AE$25</c:f>
              <c:strCache>
                <c:ptCount val="1"/>
                <c:pt idx="0">
                  <c:v>25,4 24,2 26,2 24,9 24,8 25,0 25,7 28,1 25,2 25,5 24,4 26,8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Ackerfuchsschwanz!$AE$14:$AE$25</c:f>
              <c:numCache>
                <c:formatCode>0.0</c:formatCode>
                <c:ptCount val="12"/>
                <c:pt idx="0">
                  <c:v>25.381666666666668</c:v>
                </c:pt>
                <c:pt idx="1">
                  <c:v>24.201666666666647</c:v>
                </c:pt>
                <c:pt idx="2">
                  <c:v>26.221666666666643</c:v>
                </c:pt>
                <c:pt idx="3">
                  <c:v>24.903333333333315</c:v>
                </c:pt>
                <c:pt idx="4">
                  <c:v>24.79666666666666</c:v>
                </c:pt>
                <c:pt idx="5">
                  <c:v>25.043333333333329</c:v>
                </c:pt>
                <c:pt idx="6">
                  <c:v>25.725000000000001</c:v>
                </c:pt>
                <c:pt idx="7">
                  <c:v>28.051666666666655</c:v>
                </c:pt>
                <c:pt idx="8">
                  <c:v>25.246666666666648</c:v>
                </c:pt>
                <c:pt idx="9">
                  <c:v>25.54666666666666</c:v>
                </c:pt>
                <c:pt idx="10">
                  <c:v>24.40166666666665</c:v>
                </c:pt>
                <c:pt idx="11">
                  <c:v>26.828333333333326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Ackerfuchsschwanz!$AJ$14:$AJ$25</c:f>
              <c:numCache>
                <c:formatCode>0.0</c:formatCode>
                <c:ptCount val="12"/>
                <c:pt idx="0">
                  <c:v>20.914999999999999</c:v>
                </c:pt>
                <c:pt idx="1">
                  <c:v>19.534999999999979</c:v>
                </c:pt>
                <c:pt idx="2">
                  <c:v>20.08833333333331</c:v>
                </c:pt>
                <c:pt idx="3">
                  <c:v>18.769999999999982</c:v>
                </c:pt>
                <c:pt idx="4">
                  <c:v>18.79666666666666</c:v>
                </c:pt>
                <c:pt idx="5">
                  <c:v>19.243333333333329</c:v>
                </c:pt>
                <c:pt idx="6">
                  <c:v>20.791666666666668</c:v>
                </c:pt>
                <c:pt idx="7">
                  <c:v>21.251666666666654</c:v>
                </c:pt>
                <c:pt idx="8">
                  <c:v>18.513333333333314</c:v>
                </c:pt>
                <c:pt idx="9">
                  <c:v>18.613333333333326</c:v>
                </c:pt>
                <c:pt idx="10">
                  <c:v>18.668333333333315</c:v>
                </c:pt>
                <c:pt idx="11">
                  <c:v>20.694999999999993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6732928"/>
        <c:axId val="36734848"/>
      </c:barChart>
      <c:catAx>
        <c:axId val="36732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73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34848"/>
        <c:scaling>
          <c:orientation val="minMax"/>
          <c:max val="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732928"/>
        <c:crosses val="autoZero"/>
        <c:crossBetween val="between"/>
        <c:majorUnit val="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04702194357362E-2"/>
          <c:y val="7.8003850009804546E-2"/>
          <c:w val="0.83072227469000215"/>
          <c:h val="0.92136214120200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0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val>
            <c:numRef>
              <c:f>Ackerfuchsschwanz!$M$14:$M$25</c:f>
              <c:numCache>
                <c:formatCode>0</c:formatCode>
                <c:ptCount val="12"/>
                <c:pt idx="0">
                  <c:v>86.285714285714292</c:v>
                </c:pt>
                <c:pt idx="1">
                  <c:v>86.142857142857139</c:v>
                </c:pt>
                <c:pt idx="2">
                  <c:v>87.142857142857139</c:v>
                </c:pt>
                <c:pt idx="3">
                  <c:v>87.571428571428569</c:v>
                </c:pt>
                <c:pt idx="4">
                  <c:v>86.857142857142861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88.285714285714292</c:v>
                </c:pt>
                <c:pt idx="8">
                  <c:v>87.714285714285708</c:v>
                </c:pt>
                <c:pt idx="9">
                  <c:v>87.428571428571431</c:v>
                </c:pt>
                <c:pt idx="10">
                  <c:v>87.857142857142861</c:v>
                </c:pt>
                <c:pt idx="11">
                  <c:v>91.571428571428569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38"/>
        <c:axId val="37181696"/>
        <c:axId val="37197312"/>
      </c:barChart>
      <c:catAx>
        <c:axId val="37181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19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97312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181696"/>
        <c:crosses val="autoZero"/>
        <c:crossBetween val="between"/>
        <c:maj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</xdr:colOff>
      <xdr:row>3</xdr:row>
      <xdr:rowOff>1</xdr:rowOff>
    </xdr:from>
    <xdr:to>
      <xdr:col>40</xdr:col>
      <xdr:colOff>1384300</xdr:colOff>
      <xdr:row>24</xdr:row>
      <xdr:rowOff>685801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2565400</xdr:colOff>
      <xdr:row>24</xdr:row>
      <xdr:rowOff>669925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2"/>
  <sheetViews>
    <sheetView tabSelected="1" zoomScale="75" zoomScaleNormal="75" workbookViewId="0">
      <selection activeCell="N29" sqref="N29"/>
    </sheetView>
  </sheetViews>
  <sheetFormatPr baseColWidth="10" defaultRowHeight="12.75" x14ac:dyDescent="0.2"/>
  <cols>
    <col min="1" max="1" width="1" style="1" customWidth="1"/>
    <col min="2" max="2" width="6.85546875" style="1" customWidth="1"/>
    <col min="3" max="3" width="50.28515625" style="1" customWidth="1"/>
    <col min="4" max="4" width="12.7109375" style="1" customWidth="1"/>
    <col min="5" max="12" width="5.7109375" style="1" hidden="1" customWidth="1"/>
    <col min="13" max="13" width="9.28515625" style="1" customWidth="1"/>
    <col min="14" max="14" width="38.7109375" style="1" customWidth="1"/>
    <col min="15" max="21" width="5.7109375" style="1" hidden="1" customWidth="1"/>
    <col min="22" max="22" width="6.140625" style="1" hidden="1" customWidth="1"/>
    <col min="23" max="30" width="5.7109375" style="1" hidden="1" customWidth="1"/>
    <col min="31" max="31" width="15" style="1" customWidth="1"/>
    <col min="32" max="34" width="5.7109375" style="1" hidden="1" customWidth="1"/>
    <col min="35" max="35" width="6.7109375" style="1" hidden="1" customWidth="1"/>
    <col min="36" max="36" width="20.85546875" style="1" customWidth="1"/>
    <col min="37" max="37" width="11.42578125" style="1"/>
    <col min="38" max="38" width="0" style="1" hidden="1" customWidth="1"/>
    <col min="39" max="40" width="11.42578125" style="1"/>
    <col min="41" max="41" width="20.85546875" style="1" customWidth="1"/>
    <col min="42" max="42" width="1.28515625" style="1" customWidth="1"/>
    <col min="43" max="16384" width="11.42578125" style="1"/>
  </cols>
  <sheetData>
    <row r="1" spans="1:45" ht="3.7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9"/>
      <c r="AS1" s="9"/>
    </row>
    <row r="2" spans="1:45" ht="41.25" customHeight="1" thickBot="1" x14ac:dyDescent="0.25">
      <c r="A2" s="9"/>
      <c r="B2" s="118" t="s">
        <v>81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0"/>
      <c r="AQ2" s="9"/>
      <c r="AR2" s="9"/>
      <c r="AS2" s="9"/>
    </row>
    <row r="3" spans="1:45" ht="77.25" customHeight="1" thickBot="1" x14ac:dyDescent="0.25">
      <c r="A3" s="9"/>
      <c r="B3" s="116" t="s">
        <v>75</v>
      </c>
      <c r="C3" s="116"/>
      <c r="D3" s="116"/>
      <c r="E3" s="116" t="s">
        <v>80</v>
      </c>
      <c r="F3" s="116"/>
      <c r="G3" s="116"/>
      <c r="H3" s="116"/>
      <c r="I3" s="116"/>
      <c r="J3" s="116"/>
      <c r="K3" s="116"/>
      <c r="L3" s="116"/>
      <c r="M3" s="116"/>
      <c r="N3" s="117" t="s">
        <v>76</v>
      </c>
      <c r="O3" s="116" t="s">
        <v>9</v>
      </c>
      <c r="P3" s="116"/>
      <c r="Q3" s="116"/>
      <c r="R3" s="116"/>
      <c r="S3" s="116"/>
      <c r="T3" s="116"/>
      <c r="U3" s="116"/>
      <c r="V3" s="116"/>
      <c r="W3" s="116" t="s">
        <v>78</v>
      </c>
      <c r="X3" s="116"/>
      <c r="Y3" s="116"/>
      <c r="Z3" s="116"/>
      <c r="AA3" s="116"/>
      <c r="AB3" s="116"/>
      <c r="AC3" s="116"/>
      <c r="AD3" s="116"/>
      <c r="AE3" s="116"/>
      <c r="AF3" s="117"/>
      <c r="AG3" s="117"/>
      <c r="AH3" s="117"/>
      <c r="AI3" s="117"/>
      <c r="AJ3" s="117" t="s">
        <v>77</v>
      </c>
      <c r="AK3" s="116" t="s">
        <v>79</v>
      </c>
      <c r="AL3" s="116"/>
      <c r="AM3" s="116"/>
      <c r="AN3" s="116"/>
      <c r="AO3" s="116"/>
      <c r="AP3" s="11"/>
      <c r="AQ3" s="9"/>
      <c r="AR3" s="9"/>
      <c r="AS3" s="9"/>
    </row>
    <row r="4" spans="1:45" ht="25.5" hidden="1" customHeight="1" thickTop="1" x14ac:dyDescent="0.25">
      <c r="A4" s="9"/>
      <c r="B4" s="73"/>
      <c r="C4" s="74" t="s">
        <v>0</v>
      </c>
      <c r="D4" s="75"/>
      <c r="E4" s="48" t="s">
        <v>10</v>
      </c>
      <c r="F4" s="44"/>
      <c r="G4" s="44"/>
      <c r="H4" s="44"/>
      <c r="I4" s="44"/>
      <c r="J4" s="44"/>
      <c r="K4" s="44"/>
      <c r="L4" s="44"/>
      <c r="M4" s="45"/>
      <c r="N4" s="61"/>
      <c r="O4" s="48" t="s">
        <v>11</v>
      </c>
      <c r="P4" s="44"/>
      <c r="Q4" s="44"/>
      <c r="R4" s="44"/>
      <c r="S4" s="44"/>
      <c r="T4" s="44"/>
      <c r="U4" s="44"/>
      <c r="V4" s="45"/>
      <c r="W4" s="50" t="s">
        <v>12</v>
      </c>
      <c r="X4" s="51"/>
      <c r="Y4" s="51"/>
      <c r="Z4" s="51"/>
      <c r="AA4" s="51"/>
      <c r="AB4" s="51"/>
      <c r="AC4" s="51"/>
      <c r="AD4" s="51"/>
      <c r="AE4" s="34"/>
      <c r="AF4" s="50" t="s">
        <v>12</v>
      </c>
      <c r="AG4" s="51"/>
      <c r="AH4" s="51"/>
      <c r="AI4" s="51"/>
      <c r="AJ4" s="34"/>
      <c r="AK4" s="62"/>
      <c r="AL4" s="67"/>
      <c r="AM4" s="67"/>
      <c r="AN4" s="67"/>
      <c r="AO4" s="68"/>
      <c r="AP4" s="11"/>
      <c r="AQ4" s="9"/>
      <c r="AR4" s="9"/>
      <c r="AS4" s="9"/>
    </row>
    <row r="5" spans="1:45" ht="25.5" hidden="1" customHeight="1" x14ac:dyDescent="0.25">
      <c r="A5" s="9"/>
      <c r="B5" s="69" t="s">
        <v>13</v>
      </c>
      <c r="C5" s="2" t="s">
        <v>68</v>
      </c>
      <c r="D5" s="3"/>
      <c r="E5" s="48"/>
      <c r="F5" s="44"/>
      <c r="G5" s="44"/>
      <c r="H5" s="44"/>
      <c r="I5" s="44"/>
      <c r="J5" s="44"/>
      <c r="K5" s="44"/>
      <c r="L5" s="44"/>
      <c r="M5" s="45"/>
      <c r="N5" s="61"/>
      <c r="O5" s="48"/>
      <c r="P5" s="44"/>
      <c r="Q5" s="44"/>
      <c r="R5" s="44"/>
      <c r="S5" s="44"/>
      <c r="T5" s="44"/>
      <c r="U5" s="44"/>
      <c r="V5" s="45"/>
      <c r="W5" s="50"/>
      <c r="X5" s="51"/>
      <c r="Y5" s="51"/>
      <c r="Z5" s="51"/>
      <c r="AA5" s="51"/>
      <c r="AB5" s="51"/>
      <c r="AC5" s="51"/>
      <c r="AD5" s="51"/>
      <c r="AE5" s="34"/>
      <c r="AF5" s="50"/>
      <c r="AG5" s="51"/>
      <c r="AH5" s="51"/>
      <c r="AI5" s="51"/>
      <c r="AJ5" s="34"/>
      <c r="AK5" s="62"/>
      <c r="AL5" s="67"/>
      <c r="AM5" s="67"/>
      <c r="AN5" s="67"/>
      <c r="AO5" s="68"/>
      <c r="AP5" s="11"/>
      <c r="AQ5" s="9"/>
      <c r="AR5" s="9"/>
      <c r="AS5" s="9"/>
    </row>
    <row r="6" spans="1:45" ht="25.5" hidden="1" customHeight="1" x14ac:dyDescent="0.25">
      <c r="A6" s="9"/>
      <c r="B6" s="69" t="s">
        <v>14</v>
      </c>
      <c r="C6" s="2" t="s">
        <v>65</v>
      </c>
      <c r="D6" s="3" t="s">
        <v>66</v>
      </c>
      <c r="E6" s="48"/>
      <c r="F6" s="44"/>
      <c r="G6" s="44"/>
      <c r="H6" s="44"/>
      <c r="I6" s="44"/>
      <c r="J6" s="44"/>
      <c r="K6" s="44"/>
      <c r="L6" s="44"/>
      <c r="M6" s="45"/>
      <c r="N6" s="61"/>
      <c r="O6" s="48"/>
      <c r="P6" s="44"/>
      <c r="Q6" s="44"/>
      <c r="R6" s="44"/>
      <c r="S6" s="44"/>
      <c r="T6" s="44"/>
      <c r="U6" s="44"/>
      <c r="V6" s="45"/>
      <c r="W6" s="55" t="s">
        <v>15</v>
      </c>
      <c r="X6" s="56"/>
      <c r="Y6" s="56"/>
      <c r="Z6" s="56"/>
      <c r="AA6" s="56"/>
      <c r="AB6" s="56"/>
      <c r="AC6" s="65"/>
      <c r="AD6" s="57"/>
      <c r="AE6" s="34"/>
      <c r="AF6" s="50"/>
      <c r="AG6" s="51"/>
      <c r="AH6" s="51"/>
      <c r="AI6" s="51"/>
      <c r="AJ6" s="34"/>
      <c r="AK6" s="62"/>
      <c r="AL6" s="67"/>
      <c r="AM6" s="67"/>
      <c r="AN6" s="67"/>
      <c r="AO6" s="68"/>
      <c r="AP6" s="11"/>
      <c r="AQ6" s="9"/>
      <c r="AR6" s="9"/>
      <c r="AS6" s="9"/>
    </row>
    <row r="7" spans="1:45" ht="25.5" hidden="1" customHeight="1" x14ac:dyDescent="0.25">
      <c r="A7" s="9"/>
      <c r="B7" s="70" t="s">
        <v>16</v>
      </c>
      <c r="C7" s="4" t="s">
        <v>62</v>
      </c>
      <c r="D7" s="5" t="s">
        <v>55</v>
      </c>
      <c r="E7" s="49"/>
      <c r="F7" s="46"/>
      <c r="G7" s="46"/>
      <c r="H7" s="46"/>
      <c r="I7" s="46"/>
      <c r="J7" s="46"/>
      <c r="K7" s="46"/>
      <c r="L7" s="46"/>
      <c r="M7" s="47"/>
      <c r="N7" s="61"/>
      <c r="O7" s="49"/>
      <c r="P7" s="46"/>
      <c r="Q7" s="46"/>
      <c r="R7" s="46"/>
      <c r="S7" s="46"/>
      <c r="T7" s="46"/>
      <c r="U7" s="46"/>
      <c r="V7" s="47"/>
      <c r="W7" s="22"/>
      <c r="X7" s="6">
        <v>5.3</v>
      </c>
      <c r="Y7" s="21">
        <v>6.1</v>
      </c>
      <c r="Z7" s="21">
        <v>5.2</v>
      </c>
      <c r="AA7" s="21">
        <v>5.7</v>
      </c>
      <c r="AB7" s="21">
        <v>5.7</v>
      </c>
      <c r="AC7" s="21"/>
      <c r="AD7" s="58"/>
      <c r="AE7" s="54"/>
      <c r="AF7" s="52"/>
      <c r="AG7" s="53"/>
      <c r="AH7" s="53"/>
      <c r="AI7" s="53"/>
      <c r="AJ7" s="54"/>
      <c r="AK7" s="62"/>
      <c r="AL7" s="67"/>
      <c r="AM7" s="67"/>
      <c r="AN7" s="67"/>
      <c r="AO7" s="68"/>
      <c r="AP7" s="11"/>
      <c r="AQ7" s="9"/>
      <c r="AR7" s="9"/>
      <c r="AS7" s="9"/>
    </row>
    <row r="8" spans="1:45" ht="25.5" hidden="1" customHeight="1" x14ac:dyDescent="0.25">
      <c r="A8" s="9"/>
      <c r="B8" s="71" t="s">
        <v>17</v>
      </c>
      <c r="C8" s="2" t="s">
        <v>57</v>
      </c>
      <c r="D8" s="3" t="s">
        <v>58</v>
      </c>
      <c r="E8" s="41" t="s">
        <v>13</v>
      </c>
      <c r="F8" s="38" t="s">
        <v>14</v>
      </c>
      <c r="G8" s="38" t="s">
        <v>16</v>
      </c>
      <c r="H8" s="38" t="s">
        <v>17</v>
      </c>
      <c r="I8" s="38" t="s">
        <v>50</v>
      </c>
      <c r="J8" s="38" t="s">
        <v>47</v>
      </c>
      <c r="K8" s="38" t="s">
        <v>46</v>
      </c>
      <c r="L8" s="38" t="s">
        <v>19</v>
      </c>
      <c r="M8" s="59" t="s">
        <v>18</v>
      </c>
      <c r="N8" s="61"/>
      <c r="O8" s="41" t="s">
        <v>14</v>
      </c>
      <c r="P8" s="38" t="s">
        <v>16</v>
      </c>
      <c r="Q8" s="38" t="s">
        <v>17</v>
      </c>
      <c r="R8" s="38" t="s">
        <v>50</v>
      </c>
      <c r="S8" s="38" t="s">
        <v>47</v>
      </c>
      <c r="T8" s="38" t="s">
        <v>46</v>
      </c>
      <c r="U8" s="38" t="s">
        <v>19</v>
      </c>
      <c r="V8" s="59" t="s">
        <v>18</v>
      </c>
      <c r="W8" s="35" t="s">
        <v>13</v>
      </c>
      <c r="X8" s="27" t="s">
        <v>14</v>
      </c>
      <c r="Y8" s="27" t="s">
        <v>16</v>
      </c>
      <c r="Z8" s="27" t="s">
        <v>17</v>
      </c>
      <c r="AA8" s="38" t="s">
        <v>50</v>
      </c>
      <c r="AB8" s="38" t="s">
        <v>47</v>
      </c>
      <c r="AC8" s="38" t="s">
        <v>19</v>
      </c>
      <c r="AD8" s="32" t="s">
        <v>20</v>
      </c>
      <c r="AE8" s="63" t="s">
        <v>21</v>
      </c>
      <c r="AF8" s="35" t="s">
        <v>22</v>
      </c>
      <c r="AG8" s="27" t="s">
        <v>23</v>
      </c>
      <c r="AH8" s="27" t="s">
        <v>24</v>
      </c>
      <c r="AI8" s="27" t="s">
        <v>25</v>
      </c>
      <c r="AJ8" s="30" t="s">
        <v>21</v>
      </c>
      <c r="AK8" s="62"/>
      <c r="AL8" s="67"/>
      <c r="AM8" s="67"/>
      <c r="AN8" s="67"/>
      <c r="AO8" s="68"/>
      <c r="AP8" s="11"/>
      <c r="AQ8" s="9"/>
      <c r="AR8" s="9"/>
      <c r="AS8" s="9"/>
    </row>
    <row r="9" spans="1:45" ht="25.5" hidden="1" customHeight="1" x14ac:dyDescent="0.25">
      <c r="A9" s="9"/>
      <c r="B9" s="71" t="s">
        <v>51</v>
      </c>
      <c r="C9" s="2" t="s">
        <v>54</v>
      </c>
      <c r="D9" s="3" t="s">
        <v>55</v>
      </c>
      <c r="E9" s="42"/>
      <c r="F9" s="39"/>
      <c r="G9" s="39"/>
      <c r="H9" s="39"/>
      <c r="I9" s="39"/>
      <c r="J9" s="39"/>
      <c r="K9" s="39"/>
      <c r="L9" s="39"/>
      <c r="M9" s="60"/>
      <c r="N9" s="61"/>
      <c r="O9" s="42"/>
      <c r="P9" s="39"/>
      <c r="Q9" s="39"/>
      <c r="R9" s="39"/>
      <c r="S9" s="39"/>
      <c r="T9" s="39"/>
      <c r="U9" s="39"/>
      <c r="V9" s="60"/>
      <c r="W9" s="36"/>
      <c r="X9" s="28"/>
      <c r="Y9" s="28"/>
      <c r="Z9" s="28"/>
      <c r="AA9" s="39"/>
      <c r="AB9" s="39"/>
      <c r="AC9" s="39"/>
      <c r="AD9" s="33"/>
      <c r="AE9" s="64"/>
      <c r="AF9" s="36"/>
      <c r="AG9" s="28"/>
      <c r="AH9" s="28"/>
      <c r="AI9" s="28"/>
      <c r="AJ9" s="31"/>
      <c r="AK9" s="62"/>
      <c r="AL9" s="67"/>
      <c r="AM9" s="67"/>
      <c r="AN9" s="67"/>
      <c r="AO9" s="68"/>
      <c r="AP9" s="11"/>
      <c r="AQ9" s="9"/>
      <c r="AR9" s="9"/>
      <c r="AS9" s="9"/>
    </row>
    <row r="10" spans="1:45" ht="25.5" hidden="1" customHeight="1" x14ac:dyDescent="0.25">
      <c r="A10" s="9"/>
      <c r="B10" s="71" t="s">
        <v>44</v>
      </c>
      <c r="C10" s="2" t="s">
        <v>52</v>
      </c>
      <c r="D10" s="3" t="s">
        <v>53</v>
      </c>
      <c r="E10" s="42"/>
      <c r="F10" s="39"/>
      <c r="G10" s="39"/>
      <c r="H10" s="39"/>
      <c r="I10" s="39"/>
      <c r="J10" s="39"/>
      <c r="K10" s="39"/>
      <c r="L10" s="39"/>
      <c r="M10" s="60"/>
      <c r="N10" s="61"/>
      <c r="O10" s="42"/>
      <c r="P10" s="39"/>
      <c r="Q10" s="39"/>
      <c r="R10" s="39"/>
      <c r="S10" s="39"/>
      <c r="T10" s="39"/>
      <c r="U10" s="39"/>
      <c r="V10" s="60"/>
      <c r="W10" s="36"/>
      <c r="X10" s="28"/>
      <c r="Y10" s="28"/>
      <c r="Z10" s="28"/>
      <c r="AA10" s="39"/>
      <c r="AB10" s="39"/>
      <c r="AC10" s="39"/>
      <c r="AD10" s="33"/>
      <c r="AE10" s="64"/>
      <c r="AF10" s="36"/>
      <c r="AG10" s="28"/>
      <c r="AH10" s="28"/>
      <c r="AI10" s="28"/>
      <c r="AJ10" s="31"/>
      <c r="AK10" s="62"/>
      <c r="AL10" s="67"/>
      <c r="AM10" s="67"/>
      <c r="AN10" s="67"/>
      <c r="AO10" s="68"/>
      <c r="AP10" s="11"/>
      <c r="AQ10" s="9"/>
      <c r="AR10" s="9"/>
      <c r="AS10" s="9"/>
    </row>
    <row r="11" spans="1:45" ht="25.5" hidden="1" customHeight="1" x14ac:dyDescent="0.25">
      <c r="A11" s="9"/>
      <c r="B11" s="72" t="s">
        <v>45</v>
      </c>
      <c r="C11" s="2" t="s">
        <v>41</v>
      </c>
      <c r="D11" s="3" t="s">
        <v>42</v>
      </c>
      <c r="E11" s="43"/>
      <c r="F11" s="40"/>
      <c r="G11" s="40"/>
      <c r="H11" s="40"/>
      <c r="I11" s="40"/>
      <c r="J11" s="40"/>
      <c r="K11" s="40"/>
      <c r="L11" s="40"/>
      <c r="M11" s="60"/>
      <c r="N11" s="61"/>
      <c r="O11" s="43"/>
      <c r="P11" s="40"/>
      <c r="Q11" s="40"/>
      <c r="R11" s="40"/>
      <c r="S11" s="40"/>
      <c r="T11" s="40"/>
      <c r="U11" s="40"/>
      <c r="V11" s="60"/>
      <c r="W11" s="37"/>
      <c r="X11" s="29"/>
      <c r="Y11" s="29"/>
      <c r="Z11" s="29"/>
      <c r="AA11" s="40"/>
      <c r="AB11" s="40"/>
      <c r="AC11" s="40"/>
      <c r="AD11" s="33"/>
      <c r="AE11" s="64"/>
      <c r="AF11" s="37"/>
      <c r="AG11" s="29"/>
      <c r="AH11" s="29"/>
      <c r="AI11" s="29"/>
      <c r="AJ11" s="31"/>
      <c r="AK11" s="62"/>
      <c r="AL11" s="67"/>
      <c r="AM11" s="67"/>
      <c r="AN11" s="67"/>
      <c r="AO11" s="68"/>
      <c r="AP11" s="11"/>
      <c r="AQ11" s="9"/>
      <c r="AR11" s="9"/>
      <c r="AS11" s="9"/>
    </row>
    <row r="12" spans="1:45" ht="25.5" hidden="1" customHeight="1" thickBot="1" x14ac:dyDescent="0.25">
      <c r="A12" s="9"/>
      <c r="B12" s="82" t="s">
        <v>19</v>
      </c>
      <c r="C12" s="4" t="s">
        <v>36</v>
      </c>
      <c r="D12" s="83" t="s">
        <v>37</v>
      </c>
      <c r="E12" s="84"/>
      <c r="F12" s="85" t="s">
        <v>67</v>
      </c>
      <c r="G12" s="85" t="s">
        <v>63</v>
      </c>
      <c r="H12" s="85" t="s">
        <v>59</v>
      </c>
      <c r="I12" s="85" t="s">
        <v>40</v>
      </c>
      <c r="J12" s="85" t="s">
        <v>40</v>
      </c>
      <c r="K12" s="85" t="s">
        <v>40</v>
      </c>
      <c r="L12" s="85" t="s">
        <v>30</v>
      </c>
      <c r="M12" s="60"/>
      <c r="N12" s="61"/>
      <c r="O12" s="86" t="s">
        <v>69</v>
      </c>
      <c r="P12" s="87" t="s">
        <v>64</v>
      </c>
      <c r="Q12" s="87" t="s">
        <v>60</v>
      </c>
      <c r="R12" s="87" t="s">
        <v>56</v>
      </c>
      <c r="S12" s="87" t="s">
        <v>48</v>
      </c>
      <c r="T12" s="87" t="s">
        <v>43</v>
      </c>
      <c r="U12" s="87" t="s">
        <v>39</v>
      </c>
      <c r="V12" s="60"/>
      <c r="W12" s="88"/>
      <c r="X12" s="89" t="s">
        <v>32</v>
      </c>
      <c r="Y12" s="89" t="s">
        <v>32</v>
      </c>
      <c r="Z12" s="89" t="s">
        <v>61</v>
      </c>
      <c r="AA12" s="89" t="s">
        <v>29</v>
      </c>
      <c r="AB12" s="89" t="s">
        <v>49</v>
      </c>
      <c r="AC12" s="89" t="s">
        <v>38</v>
      </c>
      <c r="AD12" s="33"/>
      <c r="AE12" s="64"/>
      <c r="AF12" s="80" t="s">
        <v>26</v>
      </c>
      <c r="AG12" s="81">
        <v>12</v>
      </c>
      <c r="AH12" s="81" t="s">
        <v>26</v>
      </c>
      <c r="AI12" s="81">
        <v>15</v>
      </c>
      <c r="AJ12" s="31"/>
      <c r="AK12" s="62"/>
      <c r="AL12" s="67"/>
      <c r="AM12" s="67"/>
      <c r="AN12" s="67"/>
      <c r="AO12" s="68"/>
      <c r="AP12" s="11"/>
      <c r="AQ12" s="9"/>
      <c r="AR12" s="9"/>
      <c r="AS12" s="9"/>
    </row>
    <row r="13" spans="1:45" ht="54.95" customHeight="1" thickBot="1" x14ac:dyDescent="0.25">
      <c r="A13" s="9"/>
      <c r="B13" s="90">
        <v>1</v>
      </c>
      <c r="C13" s="91" t="s">
        <v>2</v>
      </c>
      <c r="D13" s="92" t="s">
        <v>1</v>
      </c>
      <c r="E13" s="93"/>
      <c r="F13" s="93">
        <v>186</v>
      </c>
      <c r="G13" s="93">
        <v>199</v>
      </c>
      <c r="H13" s="93">
        <v>230</v>
      </c>
      <c r="I13" s="93">
        <v>425</v>
      </c>
      <c r="J13" s="93">
        <v>347</v>
      </c>
      <c r="K13" s="93">
        <v>591</v>
      </c>
      <c r="L13" s="94">
        <v>628</v>
      </c>
      <c r="M13" s="113">
        <f>AVERAGE(E13:L13)</f>
        <v>372.28571428571428</v>
      </c>
      <c r="N13" s="95"/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5">
        <f>AVERAGE(O13:U13)</f>
        <v>0</v>
      </c>
      <c r="W13" s="94"/>
      <c r="X13" s="94">
        <v>78.77</v>
      </c>
      <c r="Y13" s="94">
        <v>83.4</v>
      </c>
      <c r="Z13" s="94">
        <v>64.11</v>
      </c>
      <c r="AA13" s="94">
        <v>54.17</v>
      </c>
      <c r="AB13" s="94">
        <v>54.6</v>
      </c>
      <c r="AC13" s="94">
        <v>7.68</v>
      </c>
      <c r="AD13" s="96">
        <f>AVERAGE(W13:AC13)</f>
        <v>57.121666666666677</v>
      </c>
      <c r="AE13" s="119">
        <v>57</v>
      </c>
      <c r="AF13" s="120"/>
      <c r="AG13" s="120"/>
      <c r="AH13" s="120"/>
      <c r="AI13" s="120"/>
      <c r="AJ13" s="120"/>
      <c r="AK13" s="76"/>
      <c r="AL13" s="77"/>
      <c r="AM13" s="77"/>
      <c r="AN13" s="76"/>
      <c r="AO13" s="76"/>
      <c r="AP13" s="9"/>
      <c r="AQ13" s="9"/>
      <c r="AR13" s="9"/>
      <c r="AS13" s="9"/>
    </row>
    <row r="14" spans="1:45" ht="54.95" customHeight="1" thickBot="1" x14ac:dyDescent="0.25">
      <c r="A14" s="9"/>
      <c r="B14" s="132">
        <v>2</v>
      </c>
      <c r="C14" s="133" t="s">
        <v>3</v>
      </c>
      <c r="D14" s="134"/>
      <c r="E14" s="135"/>
      <c r="F14" s="135">
        <v>100</v>
      </c>
      <c r="G14" s="135">
        <v>89</v>
      </c>
      <c r="H14" s="135">
        <v>97</v>
      </c>
      <c r="I14" s="135">
        <v>93</v>
      </c>
      <c r="J14" s="135">
        <v>85</v>
      </c>
      <c r="K14" s="135">
        <v>40</v>
      </c>
      <c r="L14" s="136">
        <v>100</v>
      </c>
      <c r="M14" s="137">
        <f>AVERAGE(E14:L14)</f>
        <v>86.285714285714292</v>
      </c>
      <c r="N14" s="138"/>
      <c r="O14" s="139">
        <v>0</v>
      </c>
      <c r="P14" s="139">
        <v>10</v>
      </c>
      <c r="Q14" s="139">
        <v>8</v>
      </c>
      <c r="R14" s="139">
        <v>10</v>
      </c>
      <c r="S14" s="139">
        <v>15</v>
      </c>
      <c r="T14" s="139">
        <v>4</v>
      </c>
      <c r="U14" s="139">
        <v>0</v>
      </c>
      <c r="V14" s="138">
        <f>AVERAGE(O14:U14)</f>
        <v>6.7142857142857144</v>
      </c>
      <c r="W14" s="139"/>
      <c r="X14" s="139">
        <v>111.27</v>
      </c>
      <c r="Y14" s="139">
        <v>110.5</v>
      </c>
      <c r="Z14" s="139">
        <v>87.74</v>
      </c>
      <c r="AA14" s="139">
        <v>74.290000000000006</v>
      </c>
      <c r="AB14" s="139">
        <v>84.23</v>
      </c>
      <c r="AC14" s="139">
        <v>26.99</v>
      </c>
      <c r="AD14" s="139">
        <f>AVERAGE(W14:AC14)</f>
        <v>82.503333333333345</v>
      </c>
      <c r="AE14" s="140">
        <f>AD14-AD13</f>
        <v>25.381666666666668</v>
      </c>
      <c r="AF14" s="141">
        <v>55</v>
      </c>
      <c r="AG14" s="142">
        <v>12</v>
      </c>
      <c r="AH14" s="141">
        <f t="shared" ref="AH14:AH25" si="0">SUM(AF14:AG14)</f>
        <v>67</v>
      </c>
      <c r="AI14" s="143">
        <f>AH14/AI12</f>
        <v>4.4666666666666668</v>
      </c>
      <c r="AJ14" s="140">
        <f t="shared" ref="AJ14:AJ25" si="1">AE14-AI14</f>
        <v>20.914999999999999</v>
      </c>
      <c r="AK14" s="76"/>
      <c r="AL14" s="77"/>
      <c r="AM14" s="78"/>
      <c r="AN14" s="79"/>
      <c r="AO14" s="79"/>
      <c r="AP14" s="9"/>
      <c r="AQ14" s="9"/>
      <c r="AR14" s="9"/>
      <c r="AS14" s="9"/>
    </row>
    <row r="15" spans="1:45" ht="54.95" customHeight="1" thickBot="1" x14ac:dyDescent="0.25">
      <c r="A15" s="9"/>
      <c r="B15" s="97">
        <v>3</v>
      </c>
      <c r="C15" s="98" t="s">
        <v>27</v>
      </c>
      <c r="D15" s="99" t="s">
        <v>1</v>
      </c>
      <c r="E15" s="100"/>
      <c r="F15" s="100">
        <v>99</v>
      </c>
      <c r="G15" s="100">
        <v>93</v>
      </c>
      <c r="H15" s="100">
        <v>96</v>
      </c>
      <c r="I15" s="100">
        <v>91</v>
      </c>
      <c r="J15" s="100">
        <v>84</v>
      </c>
      <c r="K15" s="100">
        <v>40</v>
      </c>
      <c r="L15" s="101">
        <v>100</v>
      </c>
      <c r="M15" s="114">
        <f>AVERAGE(E15:L15)</f>
        <v>86.142857142857139</v>
      </c>
      <c r="N15" s="102"/>
      <c r="O15" s="103">
        <v>0</v>
      </c>
      <c r="P15" s="103">
        <v>10</v>
      </c>
      <c r="Q15" s="103">
        <v>5</v>
      </c>
      <c r="R15" s="103">
        <v>10</v>
      </c>
      <c r="S15" s="103">
        <v>5</v>
      </c>
      <c r="T15" s="103">
        <v>4</v>
      </c>
      <c r="U15" s="103">
        <v>0</v>
      </c>
      <c r="V15" s="102">
        <f>AVERAGE(O15:U15)</f>
        <v>4.8571428571428568</v>
      </c>
      <c r="W15" s="103"/>
      <c r="X15" s="103">
        <v>111.5</v>
      </c>
      <c r="Y15" s="103">
        <v>107.56</v>
      </c>
      <c r="Z15" s="103">
        <v>88.09</v>
      </c>
      <c r="AA15" s="103">
        <v>73.75</v>
      </c>
      <c r="AB15" s="103">
        <v>82.15</v>
      </c>
      <c r="AC15" s="103">
        <v>24.89</v>
      </c>
      <c r="AD15" s="103">
        <f>AVERAGE(W15:AC15)</f>
        <v>81.323333333333323</v>
      </c>
      <c r="AE15" s="121">
        <f>AD15-AD13</f>
        <v>24.201666666666647</v>
      </c>
      <c r="AF15" s="122">
        <v>58</v>
      </c>
      <c r="AG15" s="123">
        <v>12</v>
      </c>
      <c r="AH15" s="122">
        <f t="shared" si="0"/>
        <v>70</v>
      </c>
      <c r="AI15" s="124">
        <f>AH15/AI12</f>
        <v>4.666666666666667</v>
      </c>
      <c r="AJ15" s="121">
        <f t="shared" si="1"/>
        <v>19.534999999999979</v>
      </c>
      <c r="AK15" s="76"/>
      <c r="AL15" s="77"/>
      <c r="AM15" s="78"/>
      <c r="AN15" s="79"/>
      <c r="AO15" s="79"/>
      <c r="AP15" s="9"/>
      <c r="AQ15" s="9"/>
      <c r="AR15" s="9"/>
      <c r="AS15" s="9"/>
    </row>
    <row r="16" spans="1:45" ht="54.95" customHeight="1" thickBot="1" x14ac:dyDescent="0.25">
      <c r="A16" s="9"/>
      <c r="B16" s="132">
        <v>4</v>
      </c>
      <c r="C16" s="133" t="s">
        <v>28</v>
      </c>
      <c r="D16" s="134" t="s">
        <v>1</v>
      </c>
      <c r="E16" s="135"/>
      <c r="F16" s="135">
        <v>99</v>
      </c>
      <c r="G16" s="135">
        <v>91</v>
      </c>
      <c r="H16" s="135">
        <v>98</v>
      </c>
      <c r="I16" s="135">
        <v>92</v>
      </c>
      <c r="J16" s="135">
        <v>90</v>
      </c>
      <c r="K16" s="135">
        <v>40</v>
      </c>
      <c r="L16" s="136">
        <v>100</v>
      </c>
      <c r="M16" s="137">
        <f t="shared" ref="M16" si="2">AVERAGE(E16:L16)</f>
        <v>87.142857142857139</v>
      </c>
      <c r="N16" s="138"/>
      <c r="O16" s="139">
        <v>0</v>
      </c>
      <c r="P16" s="139">
        <v>10</v>
      </c>
      <c r="Q16" s="139">
        <v>7</v>
      </c>
      <c r="R16" s="139">
        <v>10</v>
      </c>
      <c r="S16" s="139">
        <v>5</v>
      </c>
      <c r="T16" s="139">
        <v>3</v>
      </c>
      <c r="U16" s="139">
        <v>0</v>
      </c>
      <c r="V16" s="138">
        <f t="shared" ref="V16" si="3">AVERAGE(O16:U16)</f>
        <v>5</v>
      </c>
      <c r="W16" s="136"/>
      <c r="X16" s="136">
        <v>108.77</v>
      </c>
      <c r="Y16" s="136">
        <v>110.57</v>
      </c>
      <c r="Z16" s="136">
        <v>89.33</v>
      </c>
      <c r="AA16" s="136">
        <v>75.3</v>
      </c>
      <c r="AB16" s="136">
        <v>86.56</v>
      </c>
      <c r="AC16" s="136">
        <v>29.53</v>
      </c>
      <c r="AD16" s="139">
        <f t="shared" ref="AD16" si="4">AVERAGE(W16:AC16)</f>
        <v>83.34333333333332</v>
      </c>
      <c r="AE16" s="140">
        <f>AD16-AD13</f>
        <v>26.221666666666643</v>
      </c>
      <c r="AF16" s="141">
        <v>80</v>
      </c>
      <c r="AG16" s="142">
        <v>12</v>
      </c>
      <c r="AH16" s="141">
        <f t="shared" ref="AH16" si="5">SUM(AF16:AG16)</f>
        <v>92</v>
      </c>
      <c r="AI16" s="143">
        <f>AH16/AI12</f>
        <v>6.1333333333333337</v>
      </c>
      <c r="AJ16" s="140">
        <f t="shared" ref="AJ16" si="6">AE16-AI16</f>
        <v>20.08833333333331</v>
      </c>
      <c r="AK16" s="76"/>
      <c r="AL16" s="77"/>
      <c r="AM16" s="78"/>
      <c r="AN16" s="79"/>
      <c r="AO16" s="79"/>
      <c r="AP16" s="9"/>
      <c r="AQ16" s="9"/>
      <c r="AR16" s="9"/>
      <c r="AS16" s="9"/>
    </row>
    <row r="17" spans="1:49" ht="54.95" customHeight="1" thickBot="1" x14ac:dyDescent="0.25">
      <c r="A17" s="9"/>
      <c r="B17" s="97">
        <v>5</v>
      </c>
      <c r="C17" s="98" t="s">
        <v>4</v>
      </c>
      <c r="D17" s="99"/>
      <c r="E17" s="100"/>
      <c r="F17" s="100">
        <v>100</v>
      </c>
      <c r="G17" s="100">
        <v>92</v>
      </c>
      <c r="H17" s="100">
        <v>98</v>
      </c>
      <c r="I17" s="100">
        <v>94</v>
      </c>
      <c r="J17" s="100">
        <v>89</v>
      </c>
      <c r="K17" s="100">
        <v>40</v>
      </c>
      <c r="L17" s="101">
        <v>100</v>
      </c>
      <c r="M17" s="114">
        <f t="shared" ref="M17:M24" si="7">AVERAGE(E17:L17)</f>
        <v>87.571428571428569</v>
      </c>
      <c r="N17" s="102"/>
      <c r="O17" s="103">
        <v>0</v>
      </c>
      <c r="P17" s="103">
        <v>10</v>
      </c>
      <c r="Q17" s="103">
        <v>7</v>
      </c>
      <c r="R17" s="103">
        <v>12</v>
      </c>
      <c r="S17" s="103">
        <v>14</v>
      </c>
      <c r="T17" s="103">
        <v>4</v>
      </c>
      <c r="U17" s="103">
        <v>0</v>
      </c>
      <c r="V17" s="102">
        <f t="shared" ref="V17:V24" si="8">AVERAGE(O17:U17)</f>
        <v>6.7142857142857144</v>
      </c>
      <c r="W17" s="101"/>
      <c r="X17" s="101">
        <v>110.89</v>
      </c>
      <c r="Y17" s="101">
        <v>109.67</v>
      </c>
      <c r="Z17" s="101">
        <v>89.08</v>
      </c>
      <c r="AA17" s="101">
        <v>75.22</v>
      </c>
      <c r="AB17" s="101">
        <v>82.4</v>
      </c>
      <c r="AC17" s="101">
        <v>24.89</v>
      </c>
      <c r="AD17" s="103">
        <f t="shared" ref="AD17:AD24" si="9">AVERAGE(W17:AC17)</f>
        <v>82.024999999999991</v>
      </c>
      <c r="AE17" s="121">
        <f>AD17-AD13</f>
        <v>24.903333333333315</v>
      </c>
      <c r="AF17" s="122">
        <v>80</v>
      </c>
      <c r="AG17" s="123">
        <v>12</v>
      </c>
      <c r="AH17" s="122">
        <f t="shared" si="0"/>
        <v>92</v>
      </c>
      <c r="AI17" s="124">
        <f>AH17/AI12</f>
        <v>6.1333333333333337</v>
      </c>
      <c r="AJ17" s="121">
        <f t="shared" si="1"/>
        <v>18.769999999999982</v>
      </c>
      <c r="AK17" s="76"/>
      <c r="AL17" s="77"/>
      <c r="AM17" s="78"/>
      <c r="AN17" s="79"/>
      <c r="AO17" s="79"/>
      <c r="AP17" s="9"/>
      <c r="AQ17" s="9"/>
      <c r="AR17" s="9"/>
      <c r="AS17" s="9"/>
    </row>
    <row r="18" spans="1:49" ht="54.95" customHeight="1" thickBot="1" x14ac:dyDescent="0.25">
      <c r="A18" s="9"/>
      <c r="B18" s="132">
        <v>6</v>
      </c>
      <c r="C18" s="133" t="s">
        <v>34</v>
      </c>
      <c r="D18" s="134"/>
      <c r="E18" s="135"/>
      <c r="F18" s="135">
        <v>100</v>
      </c>
      <c r="G18" s="135">
        <v>91</v>
      </c>
      <c r="H18" s="135">
        <v>98</v>
      </c>
      <c r="I18" s="135">
        <v>92</v>
      </c>
      <c r="J18" s="135">
        <v>87</v>
      </c>
      <c r="K18" s="135">
        <v>40</v>
      </c>
      <c r="L18" s="136">
        <v>100</v>
      </c>
      <c r="M18" s="137">
        <f t="shared" si="7"/>
        <v>86.857142857142861</v>
      </c>
      <c r="N18" s="138"/>
      <c r="O18" s="139">
        <v>0</v>
      </c>
      <c r="P18" s="139">
        <v>10</v>
      </c>
      <c r="Q18" s="139">
        <v>9</v>
      </c>
      <c r="R18" s="139">
        <v>12</v>
      </c>
      <c r="S18" s="139">
        <v>10</v>
      </c>
      <c r="T18" s="139">
        <v>4</v>
      </c>
      <c r="U18" s="139">
        <v>0</v>
      </c>
      <c r="V18" s="138">
        <f t="shared" si="8"/>
        <v>6.4285714285714288</v>
      </c>
      <c r="W18" s="144"/>
      <c r="X18" s="144">
        <v>110.99</v>
      </c>
      <c r="Y18" s="144">
        <v>108.23</v>
      </c>
      <c r="Z18" s="144">
        <v>88.7</v>
      </c>
      <c r="AA18" s="144">
        <v>74.86</v>
      </c>
      <c r="AB18" s="144">
        <v>81.180000000000007</v>
      </c>
      <c r="AC18" s="144">
        <v>27.55</v>
      </c>
      <c r="AD18" s="139">
        <f t="shared" si="9"/>
        <v>81.918333333333337</v>
      </c>
      <c r="AE18" s="140">
        <f>AD18-AD13</f>
        <v>24.79666666666666</v>
      </c>
      <c r="AF18" s="145">
        <v>78</v>
      </c>
      <c r="AG18" s="146">
        <v>12</v>
      </c>
      <c r="AH18" s="141">
        <f t="shared" si="0"/>
        <v>90</v>
      </c>
      <c r="AI18" s="143">
        <f>AH18/AI12</f>
        <v>6</v>
      </c>
      <c r="AJ18" s="140">
        <f t="shared" si="1"/>
        <v>18.79666666666666</v>
      </c>
      <c r="AK18" s="76"/>
      <c r="AL18" s="77"/>
      <c r="AM18" s="78"/>
      <c r="AN18" s="79"/>
      <c r="AO18" s="79"/>
      <c r="AP18" s="9"/>
      <c r="AQ18" s="9"/>
      <c r="AR18" s="9"/>
      <c r="AS18" s="9"/>
    </row>
    <row r="19" spans="1:49" ht="54.95" customHeight="1" thickBot="1" x14ac:dyDescent="0.25">
      <c r="A19" s="9"/>
      <c r="B19" s="97">
        <v>7</v>
      </c>
      <c r="C19" s="98" t="s">
        <v>5</v>
      </c>
      <c r="D19" s="99"/>
      <c r="E19" s="100"/>
      <c r="F19" s="100">
        <v>100</v>
      </c>
      <c r="G19" s="100">
        <v>92</v>
      </c>
      <c r="H19" s="100">
        <v>97</v>
      </c>
      <c r="I19" s="100">
        <v>93</v>
      </c>
      <c r="J19" s="100">
        <v>78</v>
      </c>
      <c r="K19" s="100">
        <v>40</v>
      </c>
      <c r="L19" s="101">
        <v>100</v>
      </c>
      <c r="M19" s="114">
        <f t="shared" si="7"/>
        <v>85.714285714285708</v>
      </c>
      <c r="N19" s="102"/>
      <c r="O19" s="103">
        <v>0</v>
      </c>
      <c r="P19" s="103">
        <v>10</v>
      </c>
      <c r="Q19" s="103">
        <v>7</v>
      </c>
      <c r="R19" s="103">
        <v>11</v>
      </c>
      <c r="S19" s="103">
        <v>1</v>
      </c>
      <c r="T19" s="103">
        <v>4</v>
      </c>
      <c r="U19" s="103">
        <v>0</v>
      </c>
      <c r="V19" s="102">
        <f t="shared" si="8"/>
        <v>4.7142857142857144</v>
      </c>
      <c r="W19" s="101"/>
      <c r="X19" s="101">
        <v>113.09</v>
      </c>
      <c r="Y19" s="101">
        <v>110.29</v>
      </c>
      <c r="Z19" s="101">
        <v>89.2</v>
      </c>
      <c r="AA19" s="101">
        <v>75.38</v>
      </c>
      <c r="AB19" s="101">
        <v>71.61</v>
      </c>
      <c r="AC19" s="101">
        <v>33.42</v>
      </c>
      <c r="AD19" s="103">
        <f t="shared" si="9"/>
        <v>82.165000000000006</v>
      </c>
      <c r="AE19" s="121">
        <f>AD19-AD13</f>
        <v>25.043333333333329</v>
      </c>
      <c r="AF19" s="122">
        <v>75</v>
      </c>
      <c r="AG19" s="123">
        <v>12</v>
      </c>
      <c r="AH19" s="122">
        <f t="shared" si="0"/>
        <v>87</v>
      </c>
      <c r="AI19" s="124">
        <f>AH19/AI12</f>
        <v>5.8</v>
      </c>
      <c r="AJ19" s="121">
        <f t="shared" si="1"/>
        <v>19.243333333333329</v>
      </c>
      <c r="AK19" s="76"/>
      <c r="AL19" s="77"/>
      <c r="AM19" s="78"/>
      <c r="AN19" s="79"/>
      <c r="AO19" s="79"/>
      <c r="AP19" s="9"/>
      <c r="AQ19" s="9"/>
      <c r="AR19" s="9"/>
      <c r="AS19" s="9"/>
    </row>
    <row r="20" spans="1:49" ht="54.95" customHeight="1" thickBot="1" x14ac:dyDescent="0.25">
      <c r="A20" s="9"/>
      <c r="B20" s="132">
        <v>8</v>
      </c>
      <c r="C20" s="133" t="s">
        <v>6</v>
      </c>
      <c r="D20" s="134"/>
      <c r="E20" s="135"/>
      <c r="F20" s="135">
        <v>100</v>
      </c>
      <c r="G20" s="135">
        <v>91</v>
      </c>
      <c r="H20" s="135">
        <v>97</v>
      </c>
      <c r="I20" s="135">
        <v>89</v>
      </c>
      <c r="J20" s="135">
        <v>83</v>
      </c>
      <c r="K20" s="135">
        <v>40</v>
      </c>
      <c r="L20" s="136">
        <v>100</v>
      </c>
      <c r="M20" s="137">
        <f t="shared" si="7"/>
        <v>85.714285714285708</v>
      </c>
      <c r="N20" s="138"/>
      <c r="O20" s="139">
        <v>0</v>
      </c>
      <c r="P20" s="139">
        <v>10</v>
      </c>
      <c r="Q20" s="139">
        <v>9</v>
      </c>
      <c r="R20" s="139">
        <v>9</v>
      </c>
      <c r="S20" s="139">
        <v>25</v>
      </c>
      <c r="T20" s="139">
        <v>4</v>
      </c>
      <c r="U20" s="139">
        <v>0</v>
      </c>
      <c r="V20" s="138">
        <f t="shared" si="8"/>
        <v>8.1428571428571423</v>
      </c>
      <c r="W20" s="136"/>
      <c r="X20" s="136">
        <v>111.55</v>
      </c>
      <c r="Y20" s="136">
        <v>108.02</v>
      </c>
      <c r="Z20" s="136">
        <v>89.78</v>
      </c>
      <c r="AA20" s="136">
        <v>75.37</v>
      </c>
      <c r="AB20" s="136">
        <v>79.95</v>
      </c>
      <c r="AC20" s="136">
        <v>32.409999999999997</v>
      </c>
      <c r="AD20" s="139">
        <f t="shared" si="9"/>
        <v>82.846666666666678</v>
      </c>
      <c r="AE20" s="140">
        <f>AD20-AD13</f>
        <v>25.725000000000001</v>
      </c>
      <c r="AF20" s="141">
        <v>62</v>
      </c>
      <c r="AG20" s="142">
        <v>12</v>
      </c>
      <c r="AH20" s="141">
        <f t="shared" si="0"/>
        <v>74</v>
      </c>
      <c r="AI20" s="143">
        <f>AH20/AI12</f>
        <v>4.9333333333333336</v>
      </c>
      <c r="AJ20" s="140">
        <f t="shared" si="1"/>
        <v>20.791666666666668</v>
      </c>
      <c r="AK20" s="76"/>
      <c r="AL20" s="77"/>
      <c r="AM20" s="78"/>
      <c r="AN20" s="79"/>
      <c r="AO20" s="79"/>
      <c r="AP20" s="9"/>
      <c r="AQ20" s="9"/>
      <c r="AR20" s="9"/>
      <c r="AS20" s="9"/>
    </row>
    <row r="21" spans="1:49" ht="54.95" customHeight="1" thickBot="1" x14ac:dyDescent="0.25">
      <c r="A21" s="9"/>
      <c r="B21" s="97">
        <v>9</v>
      </c>
      <c r="C21" s="98" t="s">
        <v>7</v>
      </c>
      <c r="D21" s="99"/>
      <c r="E21" s="100"/>
      <c r="F21" s="100">
        <v>100</v>
      </c>
      <c r="G21" s="100">
        <v>91</v>
      </c>
      <c r="H21" s="100">
        <v>98</v>
      </c>
      <c r="I21" s="100">
        <v>96</v>
      </c>
      <c r="J21" s="100">
        <v>93</v>
      </c>
      <c r="K21" s="100">
        <v>40</v>
      </c>
      <c r="L21" s="101">
        <v>100</v>
      </c>
      <c r="M21" s="114">
        <f t="shared" si="7"/>
        <v>88.285714285714292</v>
      </c>
      <c r="N21" s="102"/>
      <c r="O21" s="103">
        <v>0</v>
      </c>
      <c r="P21" s="103">
        <v>10</v>
      </c>
      <c r="Q21" s="103">
        <v>7</v>
      </c>
      <c r="R21" s="103">
        <v>13</v>
      </c>
      <c r="S21" s="103">
        <v>15</v>
      </c>
      <c r="T21" s="103">
        <v>5</v>
      </c>
      <c r="U21" s="103">
        <v>0</v>
      </c>
      <c r="V21" s="102">
        <f t="shared" si="8"/>
        <v>7.1428571428571432</v>
      </c>
      <c r="W21" s="101"/>
      <c r="X21" s="101">
        <v>111.76</v>
      </c>
      <c r="Y21" s="101">
        <v>112.35</v>
      </c>
      <c r="Z21" s="101">
        <v>90.01</v>
      </c>
      <c r="AA21" s="101">
        <v>77.650000000000006</v>
      </c>
      <c r="AB21" s="101">
        <v>88.34</v>
      </c>
      <c r="AC21" s="101">
        <v>30.93</v>
      </c>
      <c r="AD21" s="103">
        <f t="shared" si="9"/>
        <v>85.173333333333332</v>
      </c>
      <c r="AE21" s="121">
        <f>AD21-AD13</f>
        <v>28.051666666666655</v>
      </c>
      <c r="AF21" s="122">
        <v>90</v>
      </c>
      <c r="AG21" s="123">
        <v>12</v>
      </c>
      <c r="AH21" s="122">
        <f t="shared" si="0"/>
        <v>102</v>
      </c>
      <c r="AI21" s="124">
        <f>AH21/AI12</f>
        <v>6.8</v>
      </c>
      <c r="AJ21" s="121">
        <f t="shared" si="1"/>
        <v>21.251666666666654</v>
      </c>
      <c r="AK21" s="76"/>
      <c r="AL21" s="77"/>
      <c r="AM21" s="78"/>
      <c r="AN21" s="79"/>
      <c r="AO21" s="79"/>
      <c r="AP21" s="9"/>
      <c r="AQ21" s="9"/>
      <c r="AR21" s="9"/>
      <c r="AS21" s="9"/>
    </row>
    <row r="22" spans="1:49" ht="54.95" customHeight="1" thickBot="1" x14ac:dyDescent="0.25">
      <c r="A22" s="9"/>
      <c r="B22" s="132">
        <v>10</v>
      </c>
      <c r="C22" s="133" t="s">
        <v>8</v>
      </c>
      <c r="D22" s="134"/>
      <c r="E22" s="135"/>
      <c r="F22" s="135">
        <v>99</v>
      </c>
      <c r="G22" s="135">
        <v>90</v>
      </c>
      <c r="H22" s="135">
        <v>98</v>
      </c>
      <c r="I22" s="135">
        <v>96</v>
      </c>
      <c r="J22" s="135">
        <v>91</v>
      </c>
      <c r="K22" s="135">
        <v>40</v>
      </c>
      <c r="L22" s="136">
        <v>100</v>
      </c>
      <c r="M22" s="137">
        <f t="shared" si="7"/>
        <v>87.714285714285708</v>
      </c>
      <c r="N22" s="138"/>
      <c r="O22" s="139">
        <v>0</v>
      </c>
      <c r="P22" s="139">
        <v>10</v>
      </c>
      <c r="Q22" s="139">
        <v>9</v>
      </c>
      <c r="R22" s="139">
        <v>12</v>
      </c>
      <c r="S22" s="139">
        <v>14</v>
      </c>
      <c r="T22" s="139">
        <v>5</v>
      </c>
      <c r="U22" s="139">
        <v>0</v>
      </c>
      <c r="V22" s="138">
        <f t="shared" si="8"/>
        <v>7.1428571428571432</v>
      </c>
      <c r="W22" s="136"/>
      <c r="X22" s="136">
        <v>110.44</v>
      </c>
      <c r="Y22" s="136">
        <v>107.9</v>
      </c>
      <c r="Z22" s="136">
        <v>87.17</v>
      </c>
      <c r="AA22" s="136">
        <v>75.53</v>
      </c>
      <c r="AB22" s="136">
        <v>83.85</v>
      </c>
      <c r="AC22" s="136">
        <v>29.32</v>
      </c>
      <c r="AD22" s="139">
        <f t="shared" si="9"/>
        <v>82.368333333333325</v>
      </c>
      <c r="AE22" s="140">
        <f>AD22-AD13</f>
        <v>25.246666666666648</v>
      </c>
      <c r="AF22" s="141">
        <v>89</v>
      </c>
      <c r="AG22" s="142">
        <v>12</v>
      </c>
      <c r="AH22" s="141">
        <f t="shared" si="0"/>
        <v>101</v>
      </c>
      <c r="AI22" s="143">
        <f>AH22/AI12</f>
        <v>6.7333333333333334</v>
      </c>
      <c r="AJ22" s="140">
        <f t="shared" si="1"/>
        <v>18.513333333333314</v>
      </c>
      <c r="AK22" s="76"/>
      <c r="AL22" s="77"/>
      <c r="AM22" s="78"/>
      <c r="AN22" s="79"/>
      <c r="AO22" s="79"/>
      <c r="AP22" s="9"/>
      <c r="AQ22" s="9"/>
      <c r="AR22" s="9"/>
      <c r="AS22" s="9"/>
    </row>
    <row r="23" spans="1:49" ht="54.95" customHeight="1" thickBot="1" x14ac:dyDescent="0.25">
      <c r="A23" s="9"/>
      <c r="B23" s="97">
        <v>11</v>
      </c>
      <c r="C23" s="98" t="s">
        <v>31</v>
      </c>
      <c r="D23" s="99"/>
      <c r="E23" s="100"/>
      <c r="F23" s="100">
        <v>100</v>
      </c>
      <c r="G23" s="100">
        <v>91</v>
      </c>
      <c r="H23" s="100">
        <v>98</v>
      </c>
      <c r="I23" s="100">
        <v>93</v>
      </c>
      <c r="J23" s="100">
        <v>90</v>
      </c>
      <c r="K23" s="100">
        <v>40</v>
      </c>
      <c r="L23" s="101">
        <v>100</v>
      </c>
      <c r="M23" s="114">
        <f t="shared" si="7"/>
        <v>87.428571428571431</v>
      </c>
      <c r="N23" s="102"/>
      <c r="O23" s="103">
        <v>0</v>
      </c>
      <c r="P23" s="103">
        <v>10</v>
      </c>
      <c r="Q23" s="103">
        <v>6</v>
      </c>
      <c r="R23" s="103">
        <v>13</v>
      </c>
      <c r="S23" s="103">
        <v>10</v>
      </c>
      <c r="T23" s="103">
        <v>4</v>
      </c>
      <c r="U23" s="103">
        <v>0</v>
      </c>
      <c r="V23" s="102">
        <f t="shared" si="8"/>
        <v>6.1428571428571432</v>
      </c>
      <c r="W23" s="104"/>
      <c r="X23" s="104">
        <v>106.72</v>
      </c>
      <c r="Y23" s="104">
        <v>107.33</v>
      </c>
      <c r="Z23" s="104">
        <v>89.25</v>
      </c>
      <c r="AA23" s="104">
        <v>74.569999999999993</v>
      </c>
      <c r="AB23" s="104">
        <v>87.81</v>
      </c>
      <c r="AC23" s="104">
        <v>30.33</v>
      </c>
      <c r="AD23" s="103">
        <f t="shared" si="9"/>
        <v>82.668333333333337</v>
      </c>
      <c r="AE23" s="121">
        <f>AD23-AD13</f>
        <v>25.54666666666666</v>
      </c>
      <c r="AF23" s="125">
        <v>92</v>
      </c>
      <c r="AG23" s="126">
        <v>12</v>
      </c>
      <c r="AH23" s="122">
        <f t="shared" si="0"/>
        <v>104</v>
      </c>
      <c r="AI23" s="124">
        <f>AH23/AI12</f>
        <v>6.9333333333333336</v>
      </c>
      <c r="AJ23" s="121">
        <f t="shared" si="1"/>
        <v>18.613333333333326</v>
      </c>
      <c r="AK23" s="76"/>
      <c r="AL23" s="77"/>
      <c r="AM23" s="78"/>
      <c r="AN23" s="79"/>
      <c r="AO23" s="79"/>
      <c r="AP23" s="9"/>
      <c r="AQ23" s="9"/>
      <c r="AR23" s="9"/>
      <c r="AS23" s="9"/>
    </row>
    <row r="24" spans="1:49" ht="54.95" customHeight="1" thickBot="1" x14ac:dyDescent="0.25">
      <c r="A24" s="9"/>
      <c r="B24" s="132">
        <v>12</v>
      </c>
      <c r="C24" s="133" t="s">
        <v>33</v>
      </c>
      <c r="D24" s="134"/>
      <c r="E24" s="135"/>
      <c r="F24" s="135">
        <v>99</v>
      </c>
      <c r="G24" s="135">
        <v>89</v>
      </c>
      <c r="H24" s="135">
        <v>99</v>
      </c>
      <c r="I24" s="135">
        <v>95</v>
      </c>
      <c r="J24" s="135">
        <v>93</v>
      </c>
      <c r="K24" s="135">
        <v>40</v>
      </c>
      <c r="L24" s="136">
        <v>100</v>
      </c>
      <c r="M24" s="137">
        <f t="shared" si="7"/>
        <v>87.857142857142861</v>
      </c>
      <c r="N24" s="138"/>
      <c r="O24" s="139">
        <v>0</v>
      </c>
      <c r="P24" s="139">
        <v>10</v>
      </c>
      <c r="Q24" s="139">
        <v>9</v>
      </c>
      <c r="R24" s="139">
        <v>12</v>
      </c>
      <c r="S24" s="139">
        <v>9</v>
      </c>
      <c r="T24" s="139">
        <v>5</v>
      </c>
      <c r="U24" s="139">
        <v>0</v>
      </c>
      <c r="V24" s="138">
        <f t="shared" si="8"/>
        <v>6.4285714285714288</v>
      </c>
      <c r="W24" s="144"/>
      <c r="X24" s="144">
        <v>108.35</v>
      </c>
      <c r="Y24" s="144">
        <v>108.23</v>
      </c>
      <c r="Z24" s="144">
        <v>88.12</v>
      </c>
      <c r="AA24" s="144">
        <v>75.02</v>
      </c>
      <c r="AB24" s="144">
        <v>85.2</v>
      </c>
      <c r="AC24" s="144">
        <v>24.22</v>
      </c>
      <c r="AD24" s="139">
        <f t="shared" si="9"/>
        <v>81.523333333333326</v>
      </c>
      <c r="AE24" s="140">
        <f>AD24-AD13</f>
        <v>24.40166666666665</v>
      </c>
      <c r="AF24" s="145">
        <v>74</v>
      </c>
      <c r="AG24" s="146">
        <v>12</v>
      </c>
      <c r="AH24" s="141">
        <f t="shared" si="0"/>
        <v>86</v>
      </c>
      <c r="AI24" s="143">
        <f>AH24/AI12</f>
        <v>5.7333333333333334</v>
      </c>
      <c r="AJ24" s="140">
        <f t="shared" si="1"/>
        <v>18.668333333333315</v>
      </c>
      <c r="AK24" s="76"/>
      <c r="AL24" s="77"/>
      <c r="AM24" s="78"/>
      <c r="AN24" s="79"/>
      <c r="AO24" s="79"/>
      <c r="AP24" s="9"/>
      <c r="AQ24" s="9"/>
      <c r="AR24" s="9"/>
      <c r="AS24" s="9"/>
    </row>
    <row r="25" spans="1:49" ht="54.95" customHeight="1" thickBot="1" x14ac:dyDescent="0.25">
      <c r="A25" s="9"/>
      <c r="B25" s="105">
        <v>13</v>
      </c>
      <c r="C25" s="106" t="s">
        <v>35</v>
      </c>
      <c r="D25" s="107"/>
      <c r="E25" s="108"/>
      <c r="F25" s="108">
        <v>100</v>
      </c>
      <c r="G25" s="108">
        <v>88</v>
      </c>
      <c r="H25" s="108">
        <v>82</v>
      </c>
      <c r="I25" s="108">
        <v>96</v>
      </c>
      <c r="J25" s="108">
        <v>90</v>
      </c>
      <c r="K25" s="108">
        <v>85</v>
      </c>
      <c r="L25" s="109">
        <v>100</v>
      </c>
      <c r="M25" s="115">
        <f>AVERAGE(E25:L25)</f>
        <v>91.571428571428569</v>
      </c>
      <c r="N25" s="110"/>
      <c r="O25" s="111">
        <v>0</v>
      </c>
      <c r="P25" s="111">
        <v>10</v>
      </c>
      <c r="Q25" s="111">
        <v>10</v>
      </c>
      <c r="R25" s="111">
        <v>9</v>
      </c>
      <c r="S25" s="111">
        <v>4</v>
      </c>
      <c r="T25" s="111">
        <v>3</v>
      </c>
      <c r="U25" s="111">
        <v>0</v>
      </c>
      <c r="V25" s="110">
        <f>AVERAGE(O25:U25)</f>
        <v>5.1428571428571432</v>
      </c>
      <c r="W25" s="112"/>
      <c r="X25" s="112">
        <v>107.91</v>
      </c>
      <c r="Y25" s="112">
        <v>112.56</v>
      </c>
      <c r="Z25" s="112">
        <v>87.07</v>
      </c>
      <c r="AA25" s="112">
        <v>79.39</v>
      </c>
      <c r="AB25" s="112">
        <v>86.59</v>
      </c>
      <c r="AC25" s="112">
        <v>30.18</v>
      </c>
      <c r="AD25" s="111">
        <f>AVERAGE(W25:AC25)</f>
        <v>83.95</v>
      </c>
      <c r="AE25" s="127">
        <f>AD25-AD13</f>
        <v>26.828333333333326</v>
      </c>
      <c r="AF25" s="128">
        <v>80</v>
      </c>
      <c r="AG25" s="129">
        <v>12</v>
      </c>
      <c r="AH25" s="130">
        <f t="shared" si="0"/>
        <v>92</v>
      </c>
      <c r="AI25" s="131">
        <f>AH25/AI12</f>
        <v>6.1333333333333337</v>
      </c>
      <c r="AJ25" s="127">
        <f t="shared" si="1"/>
        <v>20.694999999999993</v>
      </c>
      <c r="AK25" s="76"/>
      <c r="AL25" s="77"/>
      <c r="AM25" s="78"/>
      <c r="AN25" s="79"/>
      <c r="AO25" s="79"/>
      <c r="AP25" s="9"/>
      <c r="AQ25" s="9"/>
      <c r="AR25" s="9"/>
      <c r="AS25" s="9"/>
    </row>
    <row r="26" spans="1:49" ht="15.75" customHeight="1" x14ac:dyDescent="0.2">
      <c r="A26" s="9"/>
      <c r="B26" s="13"/>
      <c r="C26" s="14"/>
      <c r="D26" s="14"/>
      <c r="E26" s="66" t="e">
        <f>AVERAGE(E14:E25)</f>
        <v>#DIV/0!</v>
      </c>
      <c r="F26" s="66">
        <f>AVERAGE(F14:F25)</f>
        <v>99.666666666666671</v>
      </c>
      <c r="G26" s="66">
        <f>AVERAGE(G14:G25)</f>
        <v>90.666666666666671</v>
      </c>
      <c r="H26" s="66">
        <f>AVERAGE(H14:H25)</f>
        <v>96.333333333333329</v>
      </c>
      <c r="I26" s="66">
        <f>I25-I14</f>
        <v>3</v>
      </c>
      <c r="J26" s="66">
        <f>J25-J14</f>
        <v>5</v>
      </c>
      <c r="K26" s="66">
        <f>K25-K14</f>
        <v>45</v>
      </c>
      <c r="L26" s="66">
        <f>AVERAGE(L14:L25)</f>
        <v>100</v>
      </c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9"/>
      <c r="X26" s="9"/>
      <c r="Y26" s="9"/>
      <c r="Z26" s="9"/>
      <c r="AA26" s="9"/>
      <c r="AB26" s="9"/>
      <c r="AC26" s="9"/>
      <c r="AD26" s="9"/>
      <c r="AE26" s="20"/>
      <c r="AF26" s="9"/>
      <c r="AG26" s="9"/>
      <c r="AH26" s="16"/>
      <c r="AI26" s="16"/>
      <c r="AJ26" s="16"/>
      <c r="AK26" s="9"/>
      <c r="AL26" s="9"/>
      <c r="AM26" s="26"/>
      <c r="AN26" s="26"/>
      <c r="AO26" s="17"/>
      <c r="AP26" s="12"/>
      <c r="AQ26" s="25"/>
      <c r="AR26" s="25"/>
      <c r="AS26" s="25"/>
      <c r="AT26" s="23"/>
      <c r="AU26" s="23"/>
      <c r="AV26" s="23"/>
      <c r="AW26" s="23"/>
    </row>
    <row r="27" spans="1:49" ht="15.75" customHeight="1" x14ac:dyDescent="0.2">
      <c r="A27" s="9"/>
      <c r="B27" s="13"/>
      <c r="C27" s="18"/>
      <c r="D27" s="1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6"/>
      <c r="AI27" s="16"/>
      <c r="AJ27" s="16"/>
      <c r="AK27" s="9"/>
      <c r="AL27" s="9"/>
      <c r="AM27" s="26"/>
      <c r="AN27" s="26"/>
      <c r="AO27" s="17"/>
      <c r="AP27" s="12"/>
      <c r="AQ27" s="25"/>
      <c r="AR27" s="25"/>
      <c r="AS27" s="25"/>
      <c r="AT27" s="23"/>
      <c r="AU27" s="23"/>
      <c r="AV27" s="23"/>
      <c r="AW27" s="23"/>
    </row>
    <row r="28" spans="1:49" ht="15" x14ac:dyDescent="0.2">
      <c r="A28" s="9"/>
      <c r="B28" s="13"/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6"/>
      <c r="AI28" s="16"/>
      <c r="AJ28" s="16"/>
      <c r="AK28" s="9"/>
      <c r="AL28" s="9"/>
      <c r="AM28" s="9"/>
      <c r="AN28" s="9"/>
      <c r="AO28" s="9"/>
      <c r="AP28" s="9"/>
      <c r="AQ28" s="9"/>
      <c r="AR28" s="9"/>
      <c r="AS28" s="9"/>
    </row>
    <row r="29" spans="1:49" ht="102" x14ac:dyDescent="0.2">
      <c r="B29" s="7"/>
      <c r="C29" s="7"/>
      <c r="D29" s="7"/>
      <c r="E29" s="8"/>
      <c r="F29" s="8" t="s">
        <v>70</v>
      </c>
      <c r="G29" s="8" t="s">
        <v>74</v>
      </c>
      <c r="H29" s="8" t="s">
        <v>71</v>
      </c>
      <c r="I29" s="24" t="s">
        <v>72</v>
      </c>
      <c r="J29" s="24"/>
      <c r="K29" s="24"/>
      <c r="L29" s="8" t="s">
        <v>73</v>
      </c>
      <c r="M29" s="8"/>
      <c r="N29" s="8"/>
      <c r="O29" s="8"/>
      <c r="P29" s="8"/>
      <c r="Q29" s="8"/>
      <c r="R29" s="8"/>
      <c r="S29" s="8"/>
      <c r="T29" s="8"/>
      <c r="U29" s="8"/>
      <c r="V29" s="8"/>
      <c r="AP29" s="9"/>
      <c r="AQ29" s="9"/>
      <c r="AR29" s="9"/>
      <c r="AS29" s="9"/>
    </row>
    <row r="30" spans="1:49" x14ac:dyDescent="0.2"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49" x14ac:dyDescent="0.2"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49" x14ac:dyDescent="0.2"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2:22" x14ac:dyDescent="0.2"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2:22" x14ac:dyDescent="0.2"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2:22" x14ac:dyDescent="0.2"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2:22" x14ac:dyDescent="0.2"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2:22" x14ac:dyDescent="0.2"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2:22" x14ac:dyDescent="0.2"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2:22" x14ac:dyDescent="0.2"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2:22" x14ac:dyDescent="0.2"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2:22" x14ac:dyDescent="0.2"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2:22" x14ac:dyDescent="0.2"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x14ac:dyDescent="0.2"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x14ac:dyDescent="0.2"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2:22" x14ac:dyDescent="0.2"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2:22" x14ac:dyDescent="0.2"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2:22" x14ac:dyDescent="0.2"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2:22" x14ac:dyDescent="0.2"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2:22" x14ac:dyDescent="0.2"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x14ac:dyDescent="0.2"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x14ac:dyDescent="0.2"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x14ac:dyDescent="0.2"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2:22" x14ac:dyDescent="0.2">
      <c r="B53" s="7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2:22" x14ac:dyDescent="0.2">
      <c r="B54" s="7"/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2:22" x14ac:dyDescent="0.2"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2:22" x14ac:dyDescent="0.2"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2:22" x14ac:dyDescent="0.2"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2:22" x14ac:dyDescent="0.2"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2:22" x14ac:dyDescent="0.2"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22" x14ac:dyDescent="0.2"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2:22" x14ac:dyDescent="0.2"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2:22" x14ac:dyDescent="0.2"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2:22" x14ac:dyDescent="0.2"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22" x14ac:dyDescent="0.2"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2:22" x14ac:dyDescent="0.2"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2:22" x14ac:dyDescent="0.2"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2:22" x14ac:dyDescent="0.2"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2:22" x14ac:dyDescent="0.2"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2:22" x14ac:dyDescent="0.2">
      <c r="B69" s="7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2:22" x14ac:dyDescent="0.2"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2:22" x14ac:dyDescent="0.2"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2:22" x14ac:dyDescent="0.2"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2:22" x14ac:dyDescent="0.2"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2:22" x14ac:dyDescent="0.2"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2:22" x14ac:dyDescent="0.2">
      <c r="B75" s="7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2:22" x14ac:dyDescent="0.2"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2:22" x14ac:dyDescent="0.2"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2:22" x14ac:dyDescent="0.2">
      <c r="B78" s="7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2:22" x14ac:dyDescent="0.2"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2:22" x14ac:dyDescent="0.2"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2:22" x14ac:dyDescent="0.2">
      <c r="B81" s="7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2:22" x14ac:dyDescent="0.2">
      <c r="B82" s="7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2:22" x14ac:dyDescent="0.2">
      <c r="B83" s="7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2:22" x14ac:dyDescent="0.2"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2:22" x14ac:dyDescent="0.2"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2:22" x14ac:dyDescent="0.2"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2:22" x14ac:dyDescent="0.2"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2:22" x14ac:dyDescent="0.2">
      <c r="B88" s="7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2:22" x14ac:dyDescent="0.2">
      <c r="B89" s="7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2:22" x14ac:dyDescent="0.2">
      <c r="B90" s="7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2:22" x14ac:dyDescent="0.2">
      <c r="B91" s="7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2:22" x14ac:dyDescent="0.2">
      <c r="B92" s="7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2:22" x14ac:dyDescent="0.2">
      <c r="B93" s="7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2:22" x14ac:dyDescent="0.2">
      <c r="B94" s="7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2:22" x14ac:dyDescent="0.2">
      <c r="B95" s="7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2:22" x14ac:dyDescent="0.2">
      <c r="B96" s="7"/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2:22" x14ac:dyDescent="0.2">
      <c r="B97" s="7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2:22" x14ac:dyDescent="0.2">
      <c r="B98" s="7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2:22" x14ac:dyDescent="0.2">
      <c r="B99" s="7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2:22" x14ac:dyDescent="0.2">
      <c r="B100" s="7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2:22" x14ac:dyDescent="0.2">
      <c r="B101" s="7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2:22" x14ac:dyDescent="0.2">
      <c r="B102" s="7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2:22" x14ac:dyDescent="0.2">
      <c r="B103" s="7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2:22" x14ac:dyDescent="0.2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2:22" x14ac:dyDescent="0.2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2:22" x14ac:dyDescent="0.2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2:22" x14ac:dyDescent="0.2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2:22" x14ac:dyDescent="0.2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2:22" x14ac:dyDescent="0.2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2:22" x14ac:dyDescent="0.2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2:22" x14ac:dyDescent="0.2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2:22" x14ac:dyDescent="0.2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5:22" x14ac:dyDescent="0.2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5:22" x14ac:dyDescent="0.2"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5:22" x14ac:dyDescent="0.2"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5:22" x14ac:dyDescent="0.2"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5:22" x14ac:dyDescent="0.2"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5:22" x14ac:dyDescent="0.2"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5:22" x14ac:dyDescent="0.2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5:22" x14ac:dyDescent="0.2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5:22" x14ac:dyDescent="0.2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5:22" x14ac:dyDescent="0.2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5:22" x14ac:dyDescent="0.2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5:22" x14ac:dyDescent="0.2"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5:22" x14ac:dyDescent="0.2"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5:22" x14ac:dyDescent="0.2"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5:22" x14ac:dyDescent="0.2"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5:22" x14ac:dyDescent="0.2"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5:22" x14ac:dyDescent="0.2"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5:22" x14ac:dyDescent="0.2"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5:22" x14ac:dyDescent="0.2"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5:22" x14ac:dyDescent="0.2"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5:22" x14ac:dyDescent="0.2"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5:22" x14ac:dyDescent="0.2"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5:22" x14ac:dyDescent="0.2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5:22" x14ac:dyDescent="0.2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5:22" x14ac:dyDescent="0.2"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5:22" x14ac:dyDescent="0.2"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5:22" x14ac:dyDescent="0.2"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5:22" x14ac:dyDescent="0.2"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5:22" x14ac:dyDescent="0.2"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5:22" x14ac:dyDescent="0.2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5:22" x14ac:dyDescent="0.2"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5:22" x14ac:dyDescent="0.2"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5:22" x14ac:dyDescent="0.2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5:22" x14ac:dyDescent="0.2"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5:22" x14ac:dyDescent="0.2"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5:22" x14ac:dyDescent="0.2"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5:22" x14ac:dyDescent="0.2"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5:22" x14ac:dyDescent="0.2"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5:22" x14ac:dyDescent="0.2"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5:22" x14ac:dyDescent="0.2"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5:22" x14ac:dyDescent="0.2"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5:22" x14ac:dyDescent="0.2"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5:22" x14ac:dyDescent="0.2"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5:22" x14ac:dyDescent="0.2"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5:22" x14ac:dyDescent="0.2"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5:22" x14ac:dyDescent="0.2"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5:22" x14ac:dyDescent="0.2"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5:22" x14ac:dyDescent="0.2"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5:22" x14ac:dyDescent="0.2"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5:22" x14ac:dyDescent="0.2"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5:22" x14ac:dyDescent="0.2"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5:22" x14ac:dyDescent="0.2"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5:22" x14ac:dyDescent="0.2"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5:22" x14ac:dyDescent="0.2"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5:22" x14ac:dyDescent="0.2"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5:22" x14ac:dyDescent="0.2"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5:22" x14ac:dyDescent="0.2"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5:22" x14ac:dyDescent="0.2"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5:22" x14ac:dyDescent="0.2"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5:22" x14ac:dyDescent="0.2"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</sheetData>
  <mergeCells count="52">
    <mergeCell ref="H8:H11"/>
    <mergeCell ref="G8:G11"/>
    <mergeCell ref="F8:F11"/>
    <mergeCell ref="E8:E11"/>
    <mergeCell ref="AD6:AE7"/>
    <mergeCell ref="W6:AC6"/>
    <mergeCell ref="O4:V7"/>
    <mergeCell ref="E4:M7"/>
    <mergeCell ref="AK3:AO3"/>
    <mergeCell ref="AC8:AC11"/>
    <mergeCell ref="V8:V12"/>
    <mergeCell ref="U8:U11"/>
    <mergeCell ref="S8:S11"/>
    <mergeCell ref="AF4:AJ7"/>
    <mergeCell ref="W4:AE5"/>
    <mergeCell ref="J8:J11"/>
    <mergeCell ref="Q8:Q11"/>
    <mergeCell ref="I8:I11"/>
    <mergeCell ref="Z8:Z11"/>
    <mergeCell ref="R8:R11"/>
    <mergeCell ref="L8:L11"/>
    <mergeCell ref="M8:M12"/>
    <mergeCell ref="K8:K11"/>
    <mergeCell ref="W8:W11"/>
    <mergeCell ref="X8:X11"/>
    <mergeCell ref="Y8:Y11"/>
    <mergeCell ref="B3:D3"/>
    <mergeCell ref="B2:AO2"/>
    <mergeCell ref="E3:M3"/>
    <mergeCell ref="O3:V3"/>
    <mergeCell ref="W3:AE3"/>
    <mergeCell ref="AB8:AB11"/>
    <mergeCell ref="P8:P11"/>
    <mergeCell ref="O8:O11"/>
    <mergeCell ref="AA8:AA11"/>
    <mergeCell ref="AG8:AG11"/>
    <mergeCell ref="T8:T11"/>
    <mergeCell ref="AH8:AH11"/>
    <mergeCell ref="AI8:AI11"/>
    <mergeCell ref="AJ8:AJ12"/>
    <mergeCell ref="AD8:AD12"/>
    <mergeCell ref="AE8:AE12"/>
    <mergeCell ref="AF8:AF11"/>
    <mergeCell ref="I29:K29"/>
    <mergeCell ref="AQ26:AS26"/>
    <mergeCell ref="AT26:AU26"/>
    <mergeCell ref="AV26:AW26"/>
    <mergeCell ref="AM27:AN27"/>
    <mergeCell ref="AQ27:AS27"/>
    <mergeCell ref="AT27:AU27"/>
    <mergeCell ref="AV27:AW27"/>
    <mergeCell ref="AM26:AN26"/>
  </mergeCells>
  <printOptions horizontalCentered="1" verticalCentered="1"/>
  <pageMargins left="0.19685039370078741" right="0.19685039370078741" top="0.78740157480314965" bottom="0.39370078740157483" header="0.47244094488188981" footer="0.51181102362204722"/>
  <pageSetup paperSize="9" scale="43" orientation="landscape" r:id="rId1"/>
  <headerFooter alignWithMargins="0"/>
  <ignoredErrors>
    <ignoredError sqref="M25 M13 M14 M15 M17 M19 M20 M21 M22 M23 AD13 AD14:AE14 AD15:AE15 AD17:AE17 AD19:AE19 AD20:AE20 AD21:AE21 AD22:AE22 AD23:AE23 AD25:AE25 AH14:AJ14 AH15:AJ15 AH17:AJ17 AH19:AJ19 AH20:AJ20 AH21:AJ21 AH22:AJ22 AH23:AJ23 AH25:AJ25 AF13:AJ13" evalError="1"/>
    <ignoredError sqref="V25 V23 V22 V21 V20 V19 V17 V15 V14 V13" evalError="1" formulaRange="1"/>
    <ignoredError sqref="V16 V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Ackerfuchsschwanz</vt:lpstr>
    </vt:vector>
  </TitlesOfParts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gklingenhagen</dc:creator>
  <cp:lastModifiedBy>Klingenhagen, Günter</cp:lastModifiedBy>
  <cp:lastPrinted>2016-10-11T12:57:41Z</cp:lastPrinted>
  <dcterms:created xsi:type="dcterms:W3CDTF">2007-10-04T12:32:50Z</dcterms:created>
  <dcterms:modified xsi:type="dcterms:W3CDTF">2016-11-17T10:43:13Z</dcterms:modified>
</cp:coreProperties>
</file>